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85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<sst xmlns="http://schemas.openxmlformats.org/spreadsheetml/2006/main" count="31" uniqueCount="31">
  <si>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Beamline measurements</t>
  </si>
  <si>
    <t>Calculations</t>
  </si>
  <si>
    <t>Zero scattering intensity of water (rel. unit)</t>
  </si>
  <si>
    <t>Protein concentration (mg/mL)</t>
  </si>
  <si>
    <t>Proteins</t>
  </si>
  <si>
    <t>Carbohydrates</t>
  </si>
  <si>
    <t>Lipids</t>
  </si>
  <si>
    <r>
      <t>Avogadro constant (mol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</si>
  <si>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Protein concentration (g.cm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</si>
  <si>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t>Scattering contrast per mass</t>
  </si>
  <si>
    <t>Theoretical parameters</t>
  </si>
  <si>
    <t>Scattering length of an electron (cm)</t>
  </si>
  <si>
    <r>
      <t>nb e- per volume of aqueous solvent (e.cm</t>
    </r>
    <r>
      <rPr>
        <vertAlign val="superscript"/>
        <sz val="11"/>
        <color indexed="8"/>
        <rFont val="Calibri"/>
        <family val="2"/>
      </rPr>
      <t>-3</t>
    </r>
    <r>
      <rPr>
        <sz val="11"/>
        <color theme="1"/>
        <rFont val="Calibri"/>
        <family val="2"/>
      </rPr>
      <t>)</t>
    </r>
  </si>
  <si>
    <r>
      <t>nb e- per mass of dry protein (e.g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</si>
  <si>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Scattering length density difference (cm</t>
    </r>
    <r>
      <rPr>
        <vertAlign val="superscript"/>
        <sz val="11"/>
        <color indexed="8"/>
        <rFont val="Calibri"/>
        <family val="2"/>
      </rPr>
      <t>-2</t>
    </r>
    <r>
      <rPr>
        <sz val="11"/>
        <color theme="1"/>
        <rFont val="Calibri"/>
        <family val="2"/>
      </rPr>
      <t>)</t>
    </r>
  </si>
  <si>
    <r>
      <t>Absolute scattering of water at 293K (cm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</si>
  <si>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Zero scattering intensity of the protein (rel.unit)*</t>
  </si>
  <si>
    <t>protein-based complexes</t>
  </si>
  <si>
    <r>
      <t>MW of the protein (g.mol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</si>
  <si>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r>
      <t>MW of the nucleic acid (g.mol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</si>
  <si>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Nb of protein monomers (ratio)</t>
  </si>
  <si>
    <t>Parameters for calculation of the specific volume of complexes (or nucleoproteins)</t>
  </si>
  <si>
    <t>B. CALCULATION OF THE MOLECULAR WEIGHT</t>
  </si>
  <si>
    <r>
      <t>Average density DNA (g.cm</t>
    </r>
    <r>
      <rPr>
        <i/>
        <u val="single"/>
        <vertAlign val="superscript"/>
        <sz val="11"/>
        <color indexed="8"/>
        <rFont val="Calibri"/>
        <family val="2"/>
      </rPr>
      <t>-3</t>
    </r>
    <r>
      <rPr>
        <i/>
        <u val="single"/>
        <sz val="11"/>
        <color indexed="8"/>
        <rFont val="Calibri"/>
        <family val="2"/>
      </rPr>
      <t>)</t>
    </r>
  </si>
  <si>
    <r>
      <t>Molecular mass of the sample (g.mol</t>
    </r>
    <r>
      <rPr>
        <b/>
        <vertAlign val="superscript"/>
        <sz val="11"/>
        <rFont val="Calibri"/>
        <family val="2"/>
      </rPr>
      <t>-1</t>
    </r>
    <r>
      <rPr>
        <b/>
        <sz val="11"/>
        <rFont val="Calibri"/>
        <family val="2"/>
      </rPr>
      <t xml:space="preserve"> ) or (Dalton)</t>
    </r>
  </si>
  <si>
    <r>
      <t>Absolute scattering of the protein (cm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>)</t>
    </r>
  </si>
  <si>
    <t>* I(0) measured by Guinier is given for a sample concentration of 1 mg/mL</t>
  </si>
  <si>
    <t>A. CHOOSE THE PARTIAL SPECIFIC VOLUME OF YOUR SAMPLE</t>
  </si>
  <si>
    <r>
      <t>Partial specific volume (cm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/g)</t>
    </r>
  </si>
  <si>
    <r>
      <t>Partial specific volume of the sample (cm</t>
    </r>
    <r>
      <rPr>
        <b/>
        <vertAlign val="superscript"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/g) </t>
    </r>
    <r>
      <rPr>
        <b/>
        <sz val="11"/>
        <color indexed="40"/>
        <rFont val="Calibri"/>
        <family val="2"/>
      </rPr>
      <t>[CALCULATED IN A.]</t>
    </r>
  </si>
  <si>
    <t>Nucleic acids/peptides?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</si>
</sst>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#,##0.000"/>
    <numFmt numFmtId="167" formatCode="0.E+00"/>
    <numFmt numFmtId="168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color indexed="8"/>
      <name val="Calibri"/>
      <family val="2"/>
    </font>
    <font>
      <i/>
      <u val="single"/>
      <vertAlign val="superscript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40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slantDashDot"/>
      <right>
        <color indexed="63"/>
      </right>
      <top style="slantDashDot"/>
      <bottom style="slantDashDot"/>
    </border>
    <border>
      <left style="slantDashDot"/>
      <right style="slantDashDot"/>
      <top style="slantDashDot"/>
      <bottom style="slantDashDot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4" borderId="10" xfId="0" applyNumberFormat="1" applyFill="1" applyBorder="1" applyAlignment="1">
      <alignment/>
    </xf>
    <xf numFmtId="164" fontId="47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0" fillId="0" borderId="11" xfId="0" applyBorder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0" fillId="0" borderId="0" xfId="0" applyFont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center"/>
    </xf>
    <xf numFmtId="168" fontId="29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168" fontId="3" fillId="34" borderId="13" xfId="0" applyNumberFormat="1" applyFont="1" applyFill="1" applyBorder="1" applyAlignment="1">
      <alignment/>
    </xf>
    <xf numFmtId="0" fontId="45" fillId="35" borderId="10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52" fillId="0" borderId="12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D1">
      <selection activeCell="L20" sqref="L20"/>
    </sheetView>
  </sheetViews>
  <sheetFormatPr defaultColWidth="9.140625" defaultRowHeight="15"/>
  <cols>
    <col min="1" max="1" width="28.8515625" style="0" customWidth="1"/>
    <col min="2" max="2" width="9.28125" style="0" customWidth="1"/>
    <col min="3" max="3" width="22.7109375" style="0" customWidth="1"/>
    <col min="4" max="4" width="14.00390625" style="0" customWidth="1"/>
    <col min="5" max="5" width="8.28125" style="0" customWidth="1"/>
    <col min="6" max="6" width="23.8515625" style="0" customWidth="1"/>
    <col min="7" max="8" width="6.28125" style="0" customWidth="1"/>
    <col min="9" max="9" width="63.7109375" style="0" customWidth="1"/>
    <col min="10" max="10" width="18.7109375" style="0" customWidth="1"/>
  </cols>
  <sheetData>
    <row r="1" spans="1:12" ht="15">
      <c r="A1" s="17" t="s">
        <v>27</v>
      </c>
      <c r="I1" s="16" t="s">
        <v>22</v>
      </c>
      <c r="K1" s="4"/>
      <c r="L1" s="4"/>
    </row>
    <row r="2" spans="11:12" ht="15">
      <c r="K2" s="4"/>
      <c r="L2" s="4"/>
    </row>
    <row r="3" spans="9:12" ht="15.75" thickBot="1">
      <c r="I3" s="37" t="s">
        <v>10</v>
      </c>
      <c r="J3" s="37"/>
      <c r="K3" s="4"/>
      <c r="L3" s="4"/>
    </row>
    <row r="4" spans="1:12" ht="18.75" thickBot="1" thickTop="1">
      <c r="A4" s="38" t="s">
        <v>28</v>
      </c>
      <c r="B4" s="3" t="s">
        <v>4</v>
      </c>
      <c r="C4" s="3" t="s">
        <v>30</v>
      </c>
      <c r="D4" s="3" t="s">
        <v>5</v>
      </c>
      <c r="E4" s="18" t="s">
        <v>6</v>
      </c>
      <c r="F4" s="19" t="s">
        <v>17</v>
      </c>
      <c r="G4" s="24"/>
      <c r="H4" s="24"/>
      <c r="I4" s="34" t="s">
        <v>29</v>
      </c>
      <c r="J4" s="8">
        <f>0.735</f>
        <v>0.735</v>
      </c>
      <c r="K4" s="4"/>
      <c r="L4" s="4"/>
    </row>
    <row r="5" spans="1:12" ht="18.75" thickBot="1" thickTop="1">
      <c r="A5" s="39"/>
      <c r="B5" s="28">
        <v>0.735</v>
      </c>
      <c r="C5" s="28">
        <v>0.54</v>
      </c>
      <c r="D5" s="28">
        <v>0.61</v>
      </c>
      <c r="E5" s="29">
        <v>1.02</v>
      </c>
      <c r="F5" s="27">
        <f>((B9*B11*B5)+(B10*C5))/((B9*B11)+B10)</f>
        <v>0.7321323529411765</v>
      </c>
      <c r="G5" s="25"/>
      <c r="H5" s="25"/>
      <c r="I5" s="1" t="s">
        <v>7</v>
      </c>
      <c r="J5" s="9">
        <f>6.023E+23</f>
        <v>6.023E+23</v>
      </c>
      <c r="K5" s="4"/>
      <c r="L5" s="4"/>
    </row>
    <row r="6" spans="1:12" ht="18" thickTop="1">
      <c r="A6" s="31"/>
      <c r="B6" s="32"/>
      <c r="C6" s="32"/>
      <c r="D6" s="32"/>
      <c r="E6" s="32"/>
      <c r="F6" s="33"/>
      <c r="I6" s="1" t="s">
        <v>15</v>
      </c>
      <c r="J6" s="9">
        <f>0.01632</f>
        <v>0.01632</v>
      </c>
      <c r="K6" s="4"/>
      <c r="L6" s="4"/>
    </row>
    <row r="7" spans="1:12" ht="17.25">
      <c r="A7" s="13"/>
      <c r="B7" s="13"/>
      <c r="I7" s="1" t="s">
        <v>13</v>
      </c>
      <c r="J7" s="9">
        <f>3.22E+23</f>
        <v>3.22E+23</v>
      </c>
      <c r="K7" s="4"/>
      <c r="L7" s="4"/>
    </row>
    <row r="8" spans="1:12" ht="18" thickBot="1">
      <c r="A8" s="20" t="s">
        <v>21</v>
      </c>
      <c r="B8" s="20"/>
      <c r="C8" s="20"/>
      <c r="I8" s="1" t="s">
        <v>12</v>
      </c>
      <c r="J8" s="9">
        <f>3.297E+23</f>
        <v>3.297E+23</v>
      </c>
      <c r="K8" s="4"/>
      <c r="L8" s="4"/>
    </row>
    <row r="9" spans="1:12" ht="15.75" thickBot="1">
      <c r="A9" s="23" t="s">
        <v>20</v>
      </c>
      <c r="B9" s="21">
        <v>1</v>
      </c>
      <c r="C9" s="15"/>
      <c r="I9" s="1" t="s">
        <v>11</v>
      </c>
      <c r="J9" s="9">
        <f>0.00000000000028179</f>
        <v>2.8179E-13</v>
      </c>
      <c r="K9" s="4"/>
      <c r="L9" s="4"/>
    </row>
    <row r="10" spans="1:12" ht="18" thickBot="1">
      <c r="A10" s="23" t="s">
        <v>19</v>
      </c>
      <c r="B10" s="22">
        <v>1000</v>
      </c>
      <c r="C10" s="15"/>
      <c r="I10" s="4"/>
      <c r="J10" s="4"/>
      <c r="K10" s="4"/>
      <c r="L10" s="4"/>
    </row>
    <row r="11" spans="1:12" ht="18" thickBot="1">
      <c r="A11" s="23" t="s">
        <v>18</v>
      </c>
      <c r="B11" s="22">
        <v>67000</v>
      </c>
      <c r="K11" s="4"/>
      <c r="L11" s="4"/>
    </row>
    <row r="12" spans="1:12" ht="17.25">
      <c r="A12" s="30" t="s">
        <v>23</v>
      </c>
      <c r="B12" s="30">
        <v>1.55</v>
      </c>
      <c r="K12" s="4"/>
      <c r="L12" s="4"/>
    </row>
    <row r="13" spans="9:12" ht="15">
      <c r="I13" s="35" t="s">
        <v>0</v>
      </c>
      <c r="J13" s="36"/>
      <c r="K13" s="4"/>
      <c r="L13" s="4"/>
    </row>
    <row r="14" spans="9:12" ht="15">
      <c r="I14" s="1" t="s">
        <v>3</v>
      </c>
      <c r="J14" s="1">
        <v>1</v>
      </c>
      <c r="K14" s="4"/>
      <c r="L14" s="4"/>
    </row>
    <row r="15" spans="9:12" ht="15">
      <c r="I15" s="34" t="s">
        <v>16</v>
      </c>
      <c r="J15" s="2">
        <v>487.8</v>
      </c>
      <c r="K15" s="4"/>
      <c r="L15" s="4"/>
    </row>
    <row r="16" spans="9:12" ht="15">
      <c r="I16" s="34" t="s">
        <v>2</v>
      </c>
      <c r="J16" s="2">
        <v>142</v>
      </c>
      <c r="K16" s="4"/>
      <c r="L16" s="4"/>
    </row>
    <row r="17" spans="9:12" ht="15">
      <c r="I17" s="14" t="s">
        <v>26</v>
      </c>
      <c r="J17" s="14"/>
      <c r="K17" s="4"/>
      <c r="L17" s="4"/>
    </row>
    <row r="18" spans="11:12" ht="15">
      <c r="K18" s="4"/>
      <c r="L18" s="4"/>
    </row>
    <row r="19" spans="11:12" ht="15">
      <c r="K19" s="4"/>
      <c r="L19" s="4"/>
    </row>
    <row r="20" spans="9:12" ht="15">
      <c r="I20" s="37" t="s">
        <v>1</v>
      </c>
      <c r="J20" s="37"/>
      <c r="K20" s="4"/>
      <c r="L20" s="4"/>
    </row>
    <row r="21" spans="9:12" ht="17.25">
      <c r="I21" s="1" t="s">
        <v>8</v>
      </c>
      <c r="J21" s="10">
        <f>(J14*0.001)</f>
        <v>0.001</v>
      </c>
      <c r="K21" s="4"/>
      <c r="L21" s="4"/>
    </row>
    <row r="22" spans="9:12" ht="17.25">
      <c r="I22" s="1" t="s">
        <v>25</v>
      </c>
      <c r="J22" s="10">
        <f>(J15/J16)*(J6)</f>
        <v>0.05606264788732395</v>
      </c>
      <c r="K22" s="4"/>
      <c r="L22" s="4"/>
    </row>
    <row r="23" spans="9:12" ht="17.25">
      <c r="I23" s="1" t="s">
        <v>14</v>
      </c>
      <c r="J23" s="9">
        <f>((J7/(J4)-J8)*J9)</f>
        <v>30544694142.857143</v>
      </c>
      <c r="K23" s="4"/>
      <c r="L23" s="4"/>
    </row>
    <row r="24" spans="9:12" ht="15">
      <c r="I24" s="1" t="s">
        <v>9</v>
      </c>
      <c r="J24" s="9">
        <f>(J23*J4)*(J23*J4)</f>
        <v>5.040182238781365E+20</v>
      </c>
      <c r="K24" s="4"/>
      <c r="L24" s="4"/>
    </row>
    <row r="25" spans="9:12" ht="15">
      <c r="I25" s="5"/>
      <c r="J25" s="11"/>
      <c r="K25" s="4"/>
      <c r="L25" s="4"/>
    </row>
    <row r="26" spans="1:12" s="6" customFormat="1" ht="17.25">
      <c r="A26"/>
      <c r="B26"/>
      <c r="C26"/>
      <c r="D26"/>
      <c r="E26"/>
      <c r="F26"/>
      <c r="I26" s="7" t="s">
        <v>24</v>
      </c>
      <c r="J26" s="12">
        <f>(J22*J5)/(J21*J24)</f>
        <v>66994.66650773211</v>
      </c>
      <c r="K26" s="26"/>
      <c r="L26" s="26"/>
    </row>
    <row r="27" spans="1:12" ht="15">
      <c r="A27" s="6"/>
      <c r="B27" s="6"/>
      <c r="C27" s="6"/>
      <c r="D27" s="6"/>
      <c r="E27" s="6"/>
      <c r="F27" s="6"/>
      <c r="K27" s="4"/>
      <c r="L27" s="4"/>
    </row>
    <row r="28" spans="11:12" ht="15">
      <c r="K28" s="4"/>
      <c r="L28" s="4"/>
    </row>
    <row r="29" spans="11:12" ht="15">
      <c r="K29" s="4"/>
      <c r="L29" s="4"/>
    </row>
    <row r="30" spans="11:12" ht="15">
      <c r="K30" s="4"/>
      <c r="L30" s="4"/>
    </row>
    <row r="31" spans="11:12" ht="15">
      <c r="K31" s="4"/>
      <c r="L31" s="4"/>
    </row>
  </sheetData>
  <sheetProtection/>
  <mergeCells count="4">
    <mergeCell ref="I13:J13"/>
    <mergeCell ref="I20:J20"/>
    <mergeCell ref="I3:J3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ZERRAD Louiza</dc:creator>
  <cp:keywords/>
  <dc:description/>
  <cp:lastModifiedBy>PERNOT Petra</cp:lastModifiedBy>
  <cp:lastPrinted>2011-07-18T13:15:28Z</cp:lastPrinted>
  <dcterms:created xsi:type="dcterms:W3CDTF">2011-03-31T15:38:59Z</dcterms:created>
  <dcterms:modified xsi:type="dcterms:W3CDTF">2012-06-04T13:05:56Z</dcterms:modified>
  <cp:category/>
  <cp:version/>
  <cp:contentType/>
  <cp:contentStatus/>
</cp:coreProperties>
</file>