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XP\USERS OFFICE\Restricted\NEXT_UP\general\Changes in _SMIS\Protein lab\"/>
    </mc:Choice>
  </mc:AlternateContent>
  <xr:revisionPtr revIDLastSave="0" documentId="13_ncr:1_{2964CF49-B2CF-43A7-90D7-B589A99CB723}" xr6:coauthVersionLast="36" xr6:coauthVersionMax="36" xr10:uidLastSave="{00000000-0000-0000-0000-000000000000}"/>
  <workbookProtection workbookAlgorithmName="SHA-512" workbookHashValue="MLxG08G7vUe+NEpc9pFtNSxNru7PJ3eMBnFOlwVqvMN43OxfptWicPUhpUtA6o3Kt8ryfhIjOnUS0dt4ca6QNg==" workbookSaltValue="P26aIJjEurvvhpt3/3wuvQ==" workbookSpinCount="100000" lockStructure="1"/>
  <bookViews>
    <workbookView xWindow="0" yWindow="0" windowWidth="19200" windowHeight="8250" xr2:uid="{7ACD25F4-32C7-4F22-A9A0-54CF3FCC275E}"/>
  </bookViews>
  <sheets>
    <sheet name="Protein Support labs" sheetId="1" r:id="rId1"/>
    <sheet name="Equipment inventory" sheetId="2" r:id="rId2"/>
  </sheets>
  <externalReferences>
    <externalReference r:id="rId3"/>
  </externalReferences>
  <definedNames>
    <definedName name="Column">'Equipment inventory'!$D$8:$D$16</definedName>
    <definedName name="Demand">'Equipment inventory'!$C$25:$C$31</definedName>
    <definedName name="equipment">'Equipment inventory'!$B$7:$B$21</definedName>
    <definedName name="yesorno">[1]lists!$A$2:$A$3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4" i="1"/>
  <c r="I45" i="1"/>
  <c r="I46" i="1"/>
  <c r="I47" i="1"/>
  <c r="I42" i="1" l="1"/>
  <c r="M34" i="1"/>
  <c r="M35" i="1"/>
  <c r="M36" i="1"/>
  <c r="M37" i="1"/>
  <c r="M38" i="1"/>
  <c r="L34" i="1"/>
  <c r="L35" i="1"/>
  <c r="L36" i="1"/>
  <c r="L37" i="1"/>
  <c r="L38" i="1"/>
  <c r="K34" i="1"/>
  <c r="K35" i="1"/>
  <c r="K36" i="1"/>
  <c r="K37" i="1"/>
  <c r="K38" i="1"/>
  <c r="J34" i="1"/>
  <c r="J35" i="1"/>
  <c r="J36" i="1"/>
  <c r="J37" i="1"/>
  <c r="J38" i="1"/>
  <c r="H34" i="1"/>
  <c r="H35" i="1"/>
  <c r="H36" i="1"/>
  <c r="H37" i="1"/>
  <c r="H38" i="1"/>
  <c r="M33" i="1"/>
  <c r="L33" i="1"/>
  <c r="K33" i="1"/>
  <c r="J33" i="1"/>
  <c r="H33" i="1"/>
  <c r="F33" i="1"/>
  <c r="F34" i="1"/>
  <c r="F35" i="1"/>
  <c r="F36" i="1"/>
  <c r="F37" i="1"/>
  <c r="F38" i="1"/>
  <c r="D30" i="2"/>
</calcChain>
</file>

<file path=xl/sharedStrings.xml><?xml version="1.0" encoding="utf-8"?>
<sst xmlns="http://schemas.openxmlformats.org/spreadsheetml/2006/main" count="132" uniqueCount="96">
  <si>
    <r>
      <t>F</t>
    </r>
    <r>
      <rPr>
        <sz val="11"/>
        <color theme="1"/>
        <rFont val="Calibri"/>
        <family val="2"/>
        <scheme val="minor"/>
      </rPr>
      <t>irst Name</t>
    </r>
  </si>
  <si>
    <r>
      <t>1. Proposal ID (</t>
    </r>
    <r>
      <rPr>
        <b/>
        <i/>
        <sz val="11"/>
        <color rgb="FF0070C0"/>
        <rFont val="Calibri"/>
        <family val="2"/>
        <scheme val="minor"/>
      </rPr>
      <t>e.g. HC-3460</t>
    </r>
    <r>
      <rPr>
        <b/>
        <sz val="11"/>
        <color rgb="FF0070C0"/>
        <rFont val="Calibri"/>
        <family val="2"/>
        <scheme val="minor"/>
      </rPr>
      <t>)</t>
    </r>
  </si>
  <si>
    <t>2. Experiment session information</t>
  </si>
  <si>
    <t>Last Name</t>
  </si>
  <si>
    <t xml:space="preserve">e-mail </t>
  </si>
  <si>
    <t>Phone number</t>
  </si>
  <si>
    <t>Request of available equipment</t>
  </si>
  <si>
    <t>Request of On Demand equipment</t>
  </si>
  <si>
    <t>Fridge / freezer</t>
  </si>
  <si>
    <t>UV/VIS spectrophotometry - nanodrop 1000</t>
  </si>
  <si>
    <t>Available equipment</t>
  </si>
  <si>
    <t>Column type</t>
  </si>
  <si>
    <t>ID</t>
  </si>
  <si>
    <t>Separation range (DA)</t>
  </si>
  <si>
    <t>Bed volume</t>
  </si>
  <si>
    <t>Sample volume</t>
  </si>
  <si>
    <t>Pressure limit</t>
  </si>
  <si>
    <t>Default flow rate</t>
  </si>
  <si>
    <t>Superdex 200 PC 3.2/30</t>
  </si>
  <si>
    <t>ID003 BM29</t>
  </si>
  <si>
    <t>10K to 600K</t>
  </si>
  <si>
    <t>2.4 ml</t>
  </si>
  <si>
    <t>2-25 µl</t>
  </si>
  <si>
    <t>1.5 MPa</t>
  </si>
  <si>
    <t xml:space="preserve">0.01 ml/min </t>
  </si>
  <si>
    <t>Superdex 200 3.2/300</t>
  </si>
  <si>
    <t>ID0025 BM29</t>
  </si>
  <si>
    <t>0.05 ml/min</t>
  </si>
  <si>
    <t>Superdex 200 Increase 3.2/300</t>
  </si>
  <si>
    <t>ID0031 BM29</t>
  </si>
  <si>
    <t>Superdex 200 Increase 10/300 GL</t>
  </si>
  <si>
    <t>ID0094 BM29</t>
  </si>
  <si>
    <t>24 ml</t>
  </si>
  <si>
    <t>25-500 µl</t>
  </si>
  <si>
    <t>2.6 MPa</t>
  </si>
  <si>
    <t>0.5 ml/min</t>
  </si>
  <si>
    <t>Superdex 75 10/300GL</t>
  </si>
  <si>
    <t>ID0013 BM29</t>
  </si>
  <si>
    <t>3K to 70K</t>
  </si>
  <si>
    <t>25 ml</t>
  </si>
  <si>
    <t>25-250 µl</t>
  </si>
  <si>
    <t>1.8 MPa</t>
  </si>
  <si>
    <t>Superdex 75 PC 3.2/30</t>
  </si>
  <si>
    <t>ID0017 BM29</t>
  </si>
  <si>
    <t>2.4 MPa</t>
  </si>
  <si>
    <t>Superose 6 Increase 10/300 GL</t>
  </si>
  <si>
    <t>ID0041 BM29</t>
  </si>
  <si>
    <t>5K to 5M</t>
  </si>
  <si>
    <t>Superose 6 Increase 3.2/300</t>
  </si>
  <si>
    <t>ID0010 BM29</t>
  </si>
  <si>
    <t>4-50 µl</t>
  </si>
  <si>
    <t xml:space="preserve">0.04 ml/min </t>
  </si>
  <si>
    <t>Superose 6 increase 3.2/300</t>
  </si>
  <si>
    <t>ID0019 BM29</t>
  </si>
  <si>
    <t>2-25 ul</t>
  </si>
  <si>
    <t>Electrophoresis</t>
  </si>
  <si>
    <t>users need to bring their own tubes</t>
  </si>
  <si>
    <t>AKTA chromatography system @ RT</t>
  </si>
  <si>
    <t>users need to bring their own columns</t>
  </si>
  <si>
    <t>AKTA chromatography system (cold cabinet)</t>
  </si>
  <si>
    <t>Bacterial culture shaker incubator</t>
  </si>
  <si>
    <t>Crystallisation room</t>
  </si>
  <si>
    <t>users need to bring their own loops and cryotools</t>
  </si>
  <si>
    <t>On Demand equipment 
(only working days Mon-Fri from 8 am to 5pm. A specific on-site safety building training (about 30 min long) is mandatory before accessing).</t>
  </si>
  <si>
    <t>Image</t>
  </si>
  <si>
    <t>Equipment</t>
  </si>
  <si>
    <t>Comments</t>
  </si>
  <si>
    <t>Beckman Optima MAX 130K ultracentrifuge (rotors MLA-80, TLA-55)</t>
  </si>
  <si>
    <t>Electrode InLab Expert Pro </t>
  </si>
  <si>
    <t>Titration - pHmeter</t>
  </si>
  <si>
    <t>Biorad casting system with homemade gels </t>
  </si>
  <si>
    <t>Protein Support Labs Form</t>
  </si>
  <si>
    <t>Protein Support Labs Form - Equipment inventory</t>
  </si>
  <si>
    <t>Freezer -80C</t>
  </si>
  <si>
    <t>Heating block (up to 95 °C)</t>
  </si>
  <si>
    <t>Microscope OLYMPUS (10x)</t>
  </si>
  <si>
    <t xml:space="preserve">Centrifuge eppendorfs, non-refrigerated </t>
  </si>
  <si>
    <t>Centrifuge falcons, refrigerated</t>
  </si>
  <si>
    <t>Centrifuge eppendorfs, refrigerated</t>
  </si>
  <si>
    <t>Balance precision</t>
  </si>
  <si>
    <t xml:space="preserve">Ultrapure Water </t>
  </si>
  <si>
    <t>Filtration degas set</t>
  </si>
  <si>
    <t>Ice machine</t>
  </si>
  <si>
    <t>Vortex</t>
  </si>
  <si>
    <t>Magnetic stirring plate</t>
  </si>
  <si>
    <t>Set of micropipettes</t>
  </si>
  <si>
    <t>This form must be submitted at least 2 weeks before the start of the experiment.
Please fill the cells in yellow.</t>
  </si>
  <si>
    <t xml:space="preserve">2.1 Dates of scheduled beamtime: </t>
  </si>
  <si>
    <r>
      <t xml:space="preserve">To </t>
    </r>
    <r>
      <rPr>
        <b/>
        <i/>
        <sz val="11"/>
        <color rgb="FF0070C0"/>
        <rFont val="Calibri"/>
        <family val="2"/>
        <scheme val="minor"/>
      </rPr>
      <t xml:space="preserve">(e.g. DD/MM/YYYY): </t>
    </r>
  </si>
  <si>
    <r>
      <t xml:space="preserve">From </t>
    </r>
    <r>
      <rPr>
        <b/>
        <i/>
        <sz val="11"/>
        <color rgb="FF0070C0"/>
        <rFont val="Calibri"/>
        <family val="2"/>
        <scheme val="minor"/>
      </rPr>
      <t>(e.g. DD/MM/YYYY):</t>
    </r>
  </si>
  <si>
    <r>
      <t xml:space="preserve">3. Equipment requested from the Protein Support Labs </t>
    </r>
    <r>
      <rPr>
        <b/>
        <i/>
        <sz val="11"/>
        <color rgb="FF0070C0"/>
        <rFont val="Calibri"/>
        <family val="2"/>
        <scheme val="minor"/>
      </rPr>
      <t>(see equipment inventory sheet for details)</t>
    </r>
  </si>
  <si>
    <r>
      <t xml:space="preserve">2.2 Local Contact Name </t>
    </r>
    <r>
      <rPr>
        <b/>
        <i/>
        <sz val="11"/>
        <color rgb="FF0070C0"/>
        <rFont val="Calibri"/>
        <family val="2"/>
        <scheme val="minor"/>
      </rPr>
      <t>(from the A-Form)</t>
    </r>
  </si>
  <si>
    <r>
      <t xml:space="preserve">2.3 Participants Lists needing access </t>
    </r>
    <r>
      <rPr>
        <b/>
        <i/>
        <sz val="11"/>
        <color rgb="FF0070C0"/>
        <rFont val="Calibri"/>
        <family val="2"/>
        <scheme val="minor"/>
      </rPr>
      <t>(from the A-Form)</t>
    </r>
  </si>
  <si>
    <t>Request of column type (only available for SEC-SAXS at BM29)</t>
  </si>
  <si>
    <t xml:space="preserve">SEC columns (only available for SEC-SAXS at BM29) </t>
  </si>
  <si>
    <t>version: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</si>
</sst>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/>
    <xf numFmtId="0" fontId="0" fillId="3" borderId="0" xfId="0" applyFont="1" applyFill="1" applyAlignment="1"/>
    <xf numFmtId="0" fontId="0" fillId="3" borderId="4" xfId="0" applyFill="1" applyBorder="1"/>
    <xf numFmtId="0" fontId="8" fillId="3" borderId="4" xfId="0" applyFont="1" applyFill="1" applyBorder="1" applyAlignment="1">
      <alignment horizontal="center" vertical="center" wrapText="1"/>
    </xf>
    <xf numFmtId="0" fontId="2" fillId="3" borderId="0" xfId="0" applyFont="1" applyFill="1"/>
    <xf numFmtId="0" fontId="9" fillId="3" borderId="0" xfId="0" applyFont="1" applyFill="1"/>
    <xf numFmtId="0" fontId="6" fillId="3" borderId="0" xfId="0" applyFont="1" applyFill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http://intranet.esrf.fr/files/live/sites/intranet/files/Directorate/CommunicationUnit/BrandGuidelines/logo%202014/screen/ESRF-Logo-RGB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50800</xdr:colOff>
      <xdr:row>0</xdr:row>
      <xdr:rowOff>0</xdr:rowOff>
    </xdr:from>
    <xdr:to>
      <xdr:col>11</xdr:col>
      <xdr:colOff>231361</xdr:colOff>
      <xdr:row>2</xdr:row>
      <xdr:rowOff>175453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A41741-0268-460A-AF97-E402B33DE2CA}"/>
            </a:ext>
          </a:extLst>
        </xdr:cNvPr>
        <xdr:cNvSpPr>
          <a:spLocks noChangeArrowheads="1"/>
        </xdr:cNvSpPr>
      </xdr:nvSpPr>
      <xdr:spPr bwMode="auto">
        <a:xfrm>
          <a:off x="2406650" y="0"/>
          <a:ext cx="4714461" cy="5437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E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uropean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S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ynchrotron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R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adiation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F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acility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INSTALLATION  EUROPEENNE  DE  RAYONNEMENT  SYNCHROTRON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393701</xdr:colOff>
      <xdr:row>0</xdr:row>
      <xdr:rowOff>19050</xdr:rowOff>
    </xdr:from>
    <xdr:to>
      <xdr:col>13</xdr:col>
      <xdr:colOff>501651</xdr:colOff>
      <xdr:row>3</xdr:row>
      <xdr:rowOff>233153</xdr:rowOff>
    </xdr:to>
    <xdr:pic>
      <xdr:nvPicPr>
        <xdr:cNvPr id="3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F9562D54-43F7-4A94-8F17-72C3A2A6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96201" y="19050"/>
          <a:ext cx="717550" cy="766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692150</xdr:colOff>
      <xdr:row>25</xdr:row>
      <xdr:rowOff>12700</xdr:rowOff>
    </xdr:from>
    <xdr:to>
      <xdr:col>1</xdr:col>
      <xdr:colOff>1733550</xdr:colOff>
      <xdr:row>26</xdr:row>
      <xdr:rowOff>203200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63BDB16-C07B-4294-ABB5-E93A0338C5DC}"/>
            </a:ext>
          </a:extLst>
        </xdr:cNvPr>
        <xdr:cNvGrpSpPr/>
      </xdr:nvGrpSpPr>
      <xdr:grpSpPr>
        <a:xfrm>
          <a:off x="889706" y="5854700"/>
          <a:ext cx="1041400" cy="1340556"/>
          <a:chOff x="0" y="0"/>
          <a:chExt cx="1077219" cy="944060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B7727E4-1C09-4467-9221-5C59B5CCB563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196" r="5108" b="32603"/>
          <a:stretch/>
        </xdr:blipFill>
        <xdr:spPr>
          <a:xfrm>
            <a:off x="0" y="0"/>
            <a:ext cx="1077219" cy="785495"/>
          </a:xfrm>
          <a:prstGeom prst="rect">
            <a:avLst/>
          </a:prstGeom>
        </xdr:spPr>
      </xdr:pic>
      <xdr:sp macro="" textlink="">
        <xdr:nvSpPr>
          <xdr:cNvPr id="11" name="TextBox 25">
            <a:extLst>
              <a:ext uri="{FF2B5EF4-FFF2-40B4-BE49-F238E27FC236}">
                <a16:creationId xmlns:a16="http://schemas.microsoft.com/office/drawing/2014/main" id="{D70C400A-1898-4E28-8567-ABCC92B52179}"/>
              </a:ext>
            </a:extLst>
          </xdr:cNvPr>
          <xdr:cNvSpPr txBox="1"/>
        </xdr:nvSpPr>
        <xdr:spPr>
          <a:xfrm>
            <a:off x="326305" y="429075"/>
            <a:ext cx="375920" cy="514985"/>
          </a:xfrm>
          <a:prstGeom prst="rect">
            <a:avLst/>
          </a:prstGeom>
          <a:noFill/>
        </xdr:spPr>
        <xdr:txBody>
          <a:bodyPr wrap="none" rtlCol="0">
            <a:spAutoFit/>
          </a:bodyPr>
          <a:lstStyle/>
          <a:p>
            <a:pPr>
              <a:spcAft>
                <a:spcPts val="0"/>
              </a:spcAft>
            </a:pPr>
            <a:r>
              <a:rPr lang="en-US" sz="1800" kern="1200">
                <a:solidFill>
                  <a:srgbClr val="000000">
                    <a:alpha val="0"/>
                  </a:srgbClr>
                </a:solidFill>
                <a:effectLst>
                  <a:outerShdw blurRad="50800" dist="50800" dir="5400000" algn="ctr">
                    <a:srgbClr val="000000">
                      <a:alpha val="0"/>
                    </a:srgbClr>
                  </a:outerShdw>
                  <a:reflection stA="0" endPos="65000" dist="50800" dir="5400000" sy="-100000" algn="bl"/>
                </a:effectLst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t1</a:t>
            </a:r>
            <a:endParaRPr lang="en-GB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692150</xdr:colOff>
      <xdr:row>26</xdr:row>
      <xdr:rowOff>25399</xdr:rowOff>
    </xdr:from>
    <xdr:to>
      <xdr:col>1</xdr:col>
      <xdr:colOff>1727200</xdr:colOff>
      <xdr:row>26</xdr:row>
      <xdr:rowOff>929430</xdr:rowOff>
    </xdr:to>
    <xdr:pic>
      <xdr:nvPicPr>
        <xdr:cNvPr id="12" name="Content Placeholder 3">
          <a:extLst>
            <a:ext uri="{FF2B5EF4-FFF2-40B4-BE49-F238E27FC236}">
              <a16:creationId xmlns:a16="http://schemas.microsoft.com/office/drawing/2014/main" id="{B0F6B3ED-0EB1-4D40-9434-EA1821FBF7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77" t="24451" r="12122" b="6624"/>
        <a:stretch>
          <a:fillRect/>
        </a:stretch>
      </xdr:blipFill>
      <xdr:spPr bwMode="auto">
        <a:xfrm>
          <a:off x="692150" y="6457949"/>
          <a:ext cx="1035050" cy="904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31</xdr:row>
      <xdr:rowOff>0</xdr:rowOff>
    </xdr:from>
    <xdr:to>
      <xdr:col>1</xdr:col>
      <xdr:colOff>379730</xdr:colOff>
      <xdr:row>31</xdr:row>
      <xdr:rowOff>64770</xdr:rowOff>
    </xdr:to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2B2687B4-692E-4F95-9063-D9C7E6DADD1F}"/>
            </a:ext>
          </a:extLst>
        </xdr:cNvPr>
        <xdr:cNvSpPr txBox="1"/>
      </xdr:nvSpPr>
      <xdr:spPr>
        <a:xfrm>
          <a:off x="1210310" y="8290560"/>
          <a:ext cx="151130" cy="22987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>
            <a:spcAft>
              <a:spcPts val="0"/>
            </a:spcAft>
          </a:pPr>
          <a:r>
            <a:rPr lang="en-US" sz="1800" kern="1200">
              <a:solidFill>
                <a:srgbClr val="000000">
                  <a:alpha val="0"/>
                </a:srgbClr>
              </a:solidFill>
              <a:effectLst>
                <a:outerShdw blurRad="50800" dist="50800" dir="5400000" algn="ctr">
                  <a:srgbClr val="000000">
                    <a:alpha val="0"/>
                  </a:srgbClr>
                </a:outerShdw>
                <a:reflection stA="0" endPos="65000" dist="50800" dir="5400000" sy="-100000" algn="bl"/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685800</xdr:colOff>
      <xdr:row>27</xdr:row>
      <xdr:rowOff>19051</xdr:rowOff>
    </xdr:from>
    <xdr:to>
      <xdr:col>4</xdr:col>
      <xdr:colOff>123940</xdr:colOff>
      <xdr:row>28</xdr:row>
      <xdr:rowOff>169118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8033434-EFF1-4455-9DC3-EB4FFBF7A5ED}"/>
            </a:ext>
          </a:extLst>
        </xdr:cNvPr>
        <xdr:cNvGrpSpPr/>
      </xdr:nvGrpSpPr>
      <xdr:grpSpPr>
        <a:xfrm>
          <a:off x="883356" y="7956551"/>
          <a:ext cx="4645140" cy="1659956"/>
          <a:chOff x="-5372299" y="-982012"/>
          <a:chExt cx="6604029" cy="2434739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6BB23C75-E980-4D9C-BCA6-26A678E9121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169" t="11467" r="19719" b="24266"/>
          <a:stretch/>
        </xdr:blipFill>
        <xdr:spPr>
          <a:xfrm>
            <a:off x="-5372299" y="-982012"/>
            <a:ext cx="1480564" cy="2177592"/>
          </a:xfrm>
          <a:prstGeom prst="rect">
            <a:avLst/>
          </a:prstGeom>
        </xdr:spPr>
      </xdr:pic>
      <xdr:sp macro="" textlink="">
        <xdr:nvSpPr>
          <xdr:cNvPr id="16" name="TextBox 9">
            <a:extLst>
              <a:ext uri="{FF2B5EF4-FFF2-40B4-BE49-F238E27FC236}">
                <a16:creationId xmlns:a16="http://schemas.microsoft.com/office/drawing/2014/main" id="{FC1FB304-05C3-4997-BA59-654925891528}"/>
              </a:ext>
            </a:extLst>
          </xdr:cNvPr>
          <xdr:cNvSpPr txBox="1"/>
        </xdr:nvSpPr>
        <xdr:spPr>
          <a:xfrm>
            <a:off x="855810" y="937742"/>
            <a:ext cx="375920" cy="51498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/>
          <a:p>
            <a:pPr>
              <a:spcAft>
                <a:spcPts val="0"/>
              </a:spcAft>
            </a:pPr>
            <a:r>
              <a:rPr lang="en-US" sz="1800" kern="1200">
                <a:solidFill>
                  <a:srgbClr val="000000">
                    <a:alpha val="0"/>
                  </a:srgbClr>
                </a:solidFill>
                <a:effectLst>
                  <a:outerShdw blurRad="50800" dist="50800" dir="5400000" algn="ctr">
                    <a:srgbClr val="000000">
                      <a:alpha val="0"/>
                    </a:srgbClr>
                  </a:outerShdw>
                  <a:reflection stA="0" endPos="65000" dist="50800" dir="5400000" sy="-100000" algn="bl"/>
                </a:effectLst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t1</a:t>
            </a:r>
            <a:endParaRPr lang="en-GB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679450</xdr:colOff>
      <xdr:row>28</xdr:row>
      <xdr:rowOff>25399</xdr:rowOff>
    </xdr:from>
    <xdr:to>
      <xdr:col>1</xdr:col>
      <xdr:colOff>1733550</xdr:colOff>
      <xdr:row>28</xdr:row>
      <xdr:rowOff>1289050</xdr:rowOff>
    </xdr:to>
    <xdr:pic>
      <xdr:nvPicPr>
        <xdr:cNvPr id="17" name="Picture 10">
          <a:extLst>
            <a:ext uri="{FF2B5EF4-FFF2-40B4-BE49-F238E27FC236}">
              <a16:creationId xmlns:a16="http://schemas.microsoft.com/office/drawing/2014/main" id="{027E17FE-AB1F-484B-99CD-273E4EE8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48" t="14932" r="23274" b="32133"/>
        <a:stretch>
          <a:fillRect/>
        </a:stretch>
      </xdr:blipFill>
      <xdr:spPr bwMode="auto">
        <a:xfrm>
          <a:off x="679450" y="9347199"/>
          <a:ext cx="1054100" cy="1263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666750</xdr:colOff>
      <xdr:row>29</xdr:row>
      <xdr:rowOff>25400</xdr:rowOff>
    </xdr:from>
    <xdr:to>
      <xdr:col>1</xdr:col>
      <xdr:colOff>1754505</xdr:colOff>
      <xdr:row>29</xdr:row>
      <xdr:rowOff>706120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ACCAB93B-3665-4F9B-9419-2AF8F0910635}"/>
            </a:ext>
          </a:extLst>
        </xdr:cNvPr>
        <xdr:cNvGrpSpPr/>
      </xdr:nvGrpSpPr>
      <xdr:grpSpPr>
        <a:xfrm>
          <a:off x="864306" y="10799233"/>
          <a:ext cx="1087755" cy="680720"/>
          <a:chOff x="0" y="0"/>
          <a:chExt cx="2130552" cy="970915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DE17C4B7-E1FA-45F8-A72A-A55AF90D708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033" t="14933" r="1967" b="32534"/>
          <a:stretch/>
        </xdr:blipFill>
        <xdr:spPr>
          <a:xfrm>
            <a:off x="0" y="0"/>
            <a:ext cx="2130552" cy="969104"/>
          </a:xfrm>
          <a:prstGeom prst="rect">
            <a:avLst/>
          </a:prstGeom>
        </xdr:spPr>
      </xdr:pic>
      <xdr:sp macro="" textlink="">
        <xdr:nvSpPr>
          <xdr:cNvPr id="20" name="TextBox 16">
            <a:extLst>
              <a:ext uri="{FF2B5EF4-FFF2-40B4-BE49-F238E27FC236}">
                <a16:creationId xmlns:a16="http://schemas.microsoft.com/office/drawing/2014/main" id="{F40737A0-FA15-44FF-A217-ACF8B5C1F0AC}"/>
              </a:ext>
            </a:extLst>
          </xdr:cNvPr>
          <xdr:cNvSpPr txBox="1"/>
        </xdr:nvSpPr>
        <xdr:spPr>
          <a:xfrm>
            <a:off x="588229" y="455930"/>
            <a:ext cx="375920" cy="51498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/>
          <a:p>
            <a:pPr>
              <a:spcAft>
                <a:spcPts val="0"/>
              </a:spcAft>
            </a:pPr>
            <a:r>
              <a:rPr lang="en-US" sz="1800" kern="1200">
                <a:solidFill>
                  <a:srgbClr val="000000">
                    <a:alpha val="0"/>
                  </a:srgbClr>
                </a:solidFill>
                <a:effectLst>
                  <a:outerShdw blurRad="50800" dist="50800" dir="5400000" algn="ctr">
                    <a:srgbClr val="000000">
                      <a:alpha val="0"/>
                    </a:srgbClr>
                  </a:outerShdw>
                  <a:reflection stA="0" endPos="65000" dist="50800" dir="5400000" sy="-100000" algn="bl"/>
                </a:effectLst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t1</a:t>
            </a:r>
            <a:endParaRPr lang="en-GB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647700</xdr:colOff>
      <xdr:row>30</xdr:row>
      <xdr:rowOff>12700</xdr:rowOff>
    </xdr:from>
    <xdr:to>
      <xdr:col>1</xdr:col>
      <xdr:colOff>1746250</xdr:colOff>
      <xdr:row>31</xdr:row>
      <xdr:rowOff>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8DDB8A0F-44AC-49CE-8315-6E5D0E1FF842}"/>
            </a:ext>
          </a:extLst>
        </xdr:cNvPr>
        <xdr:cNvGrpSpPr/>
      </xdr:nvGrpSpPr>
      <xdr:grpSpPr>
        <a:xfrm>
          <a:off x="845256" y="11506200"/>
          <a:ext cx="1098550" cy="855133"/>
          <a:chOff x="0" y="0"/>
          <a:chExt cx="2061760" cy="174912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52C70102-8BF7-48A1-AEC2-F47A608585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4933" r="14266"/>
          <a:stretch/>
        </xdr:blipFill>
        <xdr:spPr>
          <a:xfrm>
            <a:off x="0" y="0"/>
            <a:ext cx="2061760" cy="1697292"/>
          </a:xfrm>
          <a:prstGeom prst="rect">
            <a:avLst/>
          </a:prstGeom>
        </xdr:spPr>
      </xdr:pic>
      <xdr:sp macro="" textlink="">
        <xdr:nvSpPr>
          <xdr:cNvPr id="23" name="TextBox 19">
            <a:extLst>
              <a:ext uri="{FF2B5EF4-FFF2-40B4-BE49-F238E27FC236}">
                <a16:creationId xmlns:a16="http://schemas.microsoft.com/office/drawing/2014/main" id="{9FCC4DE1-88F6-44E2-9BD1-BACF34A9590C}"/>
              </a:ext>
            </a:extLst>
          </xdr:cNvPr>
          <xdr:cNvSpPr txBox="1"/>
        </xdr:nvSpPr>
        <xdr:spPr>
          <a:xfrm>
            <a:off x="1316213" y="1234135"/>
            <a:ext cx="375920" cy="51498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/>
          <a:p>
            <a:pPr>
              <a:spcAft>
                <a:spcPts val="0"/>
              </a:spcAft>
            </a:pPr>
            <a:r>
              <a:rPr lang="en-US" sz="1800" kern="1200">
                <a:solidFill>
                  <a:srgbClr val="000000">
                    <a:alpha val="0"/>
                  </a:srgbClr>
                </a:solidFill>
                <a:effectLst>
                  <a:outerShdw blurRad="50800" dist="50800" dir="5400000" algn="ctr">
                    <a:srgbClr val="000000">
                      <a:alpha val="0"/>
                    </a:srgbClr>
                  </a:outerShdw>
                  <a:reflection stA="0" endPos="65000" dist="50800" dir="5400000" sy="-100000" algn="bl"/>
                </a:effectLst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t1</a:t>
            </a:r>
            <a:endParaRPr lang="en-GB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685800</xdr:colOff>
      <xdr:row>24</xdr:row>
      <xdr:rowOff>20281</xdr:rowOff>
    </xdr:from>
    <xdr:to>
      <xdr:col>1</xdr:col>
      <xdr:colOff>1733550</xdr:colOff>
      <xdr:row>24</xdr:row>
      <xdr:rowOff>878327</xdr:rowOff>
    </xdr:to>
    <xdr:pic>
      <xdr:nvPicPr>
        <xdr:cNvPr id="40" name="Picture 19">
          <a:extLst>
            <a:ext uri="{FF2B5EF4-FFF2-40B4-BE49-F238E27FC236}">
              <a16:creationId xmlns:a16="http://schemas.microsoft.com/office/drawing/2014/main" id="{EC949263-696B-4169-9F9F-259C4A05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800" r="21674"/>
        <a:stretch>
          <a:fillRect/>
        </a:stretch>
      </xdr:blipFill>
      <xdr:spPr bwMode="auto">
        <a:xfrm rot="5400000">
          <a:off x="780652" y="4472029"/>
          <a:ext cx="858046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806451</xdr:colOff>
      <xdr:row>0</xdr:row>
      <xdr:rowOff>69852</xdr:rowOff>
    </xdr:from>
    <xdr:to>
      <xdr:col>8</xdr:col>
      <xdr:colOff>596900</xdr:colOff>
      <xdr:row>3</xdr:row>
      <xdr:rowOff>140278</xdr:rowOff>
    </xdr:to>
    <xdr:pic>
      <xdr:nvPicPr>
        <xdr:cNvPr id="41" name="Picture 40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AC03FE87-5474-49AD-B708-E340C85F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r:link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39151" y="69852"/>
          <a:ext cx="660399" cy="622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755650</xdr:colOff>
      <xdr:row>0</xdr:row>
      <xdr:rowOff>0</xdr:rowOff>
    </xdr:from>
    <xdr:to>
      <xdr:col>7</xdr:col>
      <xdr:colOff>9111</xdr:colOff>
      <xdr:row>2</xdr:row>
      <xdr:rowOff>175453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6D8EDC6A-1EF7-4EE4-8F17-91D937E4FEC9}"/>
            </a:ext>
          </a:extLst>
        </xdr:cNvPr>
        <xdr:cNvSpPr>
          <a:spLocks noChangeArrowheads="1"/>
        </xdr:cNvSpPr>
      </xdr:nvSpPr>
      <xdr:spPr bwMode="auto">
        <a:xfrm>
          <a:off x="3384550" y="0"/>
          <a:ext cx="4714461" cy="5437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E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uropean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S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ynchrotron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R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adiation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F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acility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INSTALLATION  EUROPEENNE  DE  RAYONNEMENT  SYNCHROTRON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/USERS%20OFFICE/Restricted/NEXT_UP/general/Changes%20in%20_SMIS/BMF%20form%2017.03.2022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formation"/>
      <sheetName val="L1 lab"/>
      <sheetName val="L2 lab"/>
      <sheetName val="Inventory Labo"/>
      <sheetName val="Animal Facility"/>
      <sheetName val="Consumables AF"/>
      <sheetName val="Drug Form"/>
      <sheetName val="Histology"/>
      <sheetName val="Sample Lab"/>
      <sheetName val="PI signatur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yes</v>
          </cell>
        </row>
        <row r="3">
          <cell r="A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801C-3AD6-4C61-AD86-9483F4550D6B}">
  <dimension ref="A1:N51"/>
  <sheetViews>
    <sheetView tabSelected="1" topLeftCell="A3" workbookViewId="0">
      <selection activeCell="C9" sqref="C9:D9"/>
    </sheetView>
  </sheetViews>
  <sheetFormatPr defaultRowHeight="14.5" x14ac:dyDescent="0.35"/>
  <cols>
    <col min="2" max="2" width="4" customWidth="1"/>
    <col min="3" max="3" width="12.26953125" customWidth="1"/>
    <col min="5" max="5" width="15" customWidth="1"/>
    <col min="6" max="6" width="4.453125" customWidth="1"/>
    <col min="9" max="9" width="7.1796875" customWidth="1"/>
    <col min="10" max="10" width="10.26953125" customWidth="1"/>
    <col min="11" max="11" width="10.54296875" customWidth="1"/>
    <col min="12" max="12" width="11.08984375" customWidth="1"/>
  </cols>
  <sheetData>
    <row r="1" spans="1:14" ht="14.5" customHeight="1" x14ac:dyDescent="0.3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5" customHeight="1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4.5" customHeight="1" x14ac:dyDescent="0.3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1" customHeigh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7" t="s">
        <v>95</v>
      </c>
      <c r="N5" s="7"/>
    </row>
    <row r="6" spans="1:14" s="1" customFormat="1" ht="31" customHeight="1" x14ac:dyDescent="0.35">
      <c r="A6" s="65" t="s">
        <v>86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35">
      <c r="A8" s="8" t="s">
        <v>1</v>
      </c>
      <c r="B8" s="9"/>
      <c r="C8" s="9"/>
      <c r="D8" s="9"/>
      <c r="E8" s="9"/>
      <c r="F8" s="9"/>
      <c r="G8" s="9"/>
      <c r="H8" s="9"/>
      <c r="I8" s="9"/>
      <c r="J8" s="9"/>
      <c r="K8" s="7"/>
      <c r="L8" s="7"/>
      <c r="M8" s="7"/>
      <c r="N8" s="7"/>
    </row>
    <row r="9" spans="1:14" x14ac:dyDescent="0.35">
      <c r="A9" s="7"/>
      <c r="B9" s="7"/>
      <c r="C9" s="58"/>
      <c r="D9" s="5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35">
      <c r="A10" s="10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7"/>
      <c r="L10" s="7"/>
      <c r="M10" s="7"/>
      <c r="N10" s="7"/>
    </row>
    <row r="11" spans="1:14" x14ac:dyDescent="0.35">
      <c r="A11" s="7"/>
      <c r="B11" s="8" t="s">
        <v>87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35">
      <c r="A12" s="7"/>
      <c r="B12" s="8"/>
      <c r="C12" s="8" t="s">
        <v>89</v>
      </c>
      <c r="D12" s="7"/>
      <c r="E12" s="7"/>
      <c r="F12" s="8" t="s">
        <v>88</v>
      </c>
      <c r="G12" s="7"/>
      <c r="H12" s="7"/>
      <c r="I12" s="7"/>
      <c r="J12" s="7"/>
      <c r="K12" s="7"/>
      <c r="L12" s="7"/>
      <c r="M12" s="7"/>
      <c r="N12" s="7"/>
    </row>
    <row r="13" spans="1:14" x14ac:dyDescent="0.35">
      <c r="A13" s="7"/>
      <c r="B13" s="9"/>
      <c r="C13" s="57"/>
      <c r="D13" s="57"/>
      <c r="E13" s="9"/>
      <c r="F13" s="57"/>
      <c r="G13" s="57"/>
      <c r="H13" s="57"/>
      <c r="I13" s="9"/>
      <c r="J13" s="9"/>
      <c r="K13" s="7"/>
      <c r="L13" s="7"/>
      <c r="M13" s="7"/>
      <c r="N13" s="7"/>
    </row>
    <row r="14" spans="1:14" x14ac:dyDescent="0.35">
      <c r="A14" s="7"/>
      <c r="B14" s="12" t="s">
        <v>91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5">
      <c r="A15" s="9"/>
      <c r="B15" s="13"/>
      <c r="C15" s="59"/>
      <c r="D15" s="59"/>
      <c r="E15" s="13"/>
      <c r="F15" s="13"/>
      <c r="G15" s="13"/>
      <c r="H15" s="13"/>
      <c r="I15" s="13"/>
      <c r="J15" s="13"/>
      <c r="K15" s="7"/>
      <c r="L15" s="7"/>
      <c r="M15" s="7"/>
      <c r="N15" s="7"/>
    </row>
    <row r="16" spans="1:14" x14ac:dyDescent="0.35">
      <c r="A16" s="7"/>
      <c r="B16" s="12" t="s">
        <v>92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5" customHeight="1" x14ac:dyDescent="0.35">
      <c r="A17" s="7"/>
      <c r="B17" s="7"/>
      <c r="C17" s="54" t="s">
        <v>3</v>
      </c>
      <c r="D17" s="55"/>
      <c r="E17" s="56"/>
      <c r="F17" s="60" t="s">
        <v>0</v>
      </c>
      <c r="G17" s="60"/>
      <c r="H17" s="60"/>
      <c r="I17" s="66" t="s">
        <v>4</v>
      </c>
      <c r="J17" s="67"/>
      <c r="K17" s="68"/>
      <c r="L17" s="60" t="s">
        <v>5</v>
      </c>
      <c r="M17" s="60"/>
      <c r="N17" s="60"/>
    </row>
    <row r="18" spans="1:14" x14ac:dyDescent="0.35">
      <c r="A18" s="7"/>
      <c r="B18" s="14">
        <v>1</v>
      </c>
      <c r="C18" s="51"/>
      <c r="D18" s="52"/>
      <c r="E18" s="53"/>
      <c r="F18" s="61"/>
      <c r="G18" s="62"/>
      <c r="H18" s="63"/>
      <c r="I18" s="61"/>
      <c r="J18" s="62"/>
      <c r="K18" s="63"/>
      <c r="L18" s="61"/>
      <c r="M18" s="62"/>
      <c r="N18" s="63"/>
    </row>
    <row r="19" spans="1:14" x14ac:dyDescent="0.35">
      <c r="A19" s="7"/>
      <c r="B19" s="14">
        <v>2</v>
      </c>
      <c r="C19" s="51"/>
      <c r="D19" s="52"/>
      <c r="E19" s="53"/>
      <c r="F19" s="61"/>
      <c r="G19" s="62"/>
      <c r="H19" s="63"/>
      <c r="I19" s="61"/>
      <c r="J19" s="62"/>
      <c r="K19" s="63"/>
      <c r="L19" s="61"/>
      <c r="M19" s="62"/>
      <c r="N19" s="63"/>
    </row>
    <row r="20" spans="1:14" x14ac:dyDescent="0.35">
      <c r="A20" s="7"/>
      <c r="B20" s="14">
        <v>3</v>
      </c>
      <c r="C20" s="51"/>
      <c r="D20" s="52"/>
      <c r="E20" s="53"/>
      <c r="F20" s="61"/>
      <c r="G20" s="62"/>
      <c r="H20" s="63"/>
      <c r="I20" s="61"/>
      <c r="J20" s="62"/>
      <c r="K20" s="63"/>
      <c r="L20" s="61"/>
      <c r="M20" s="62"/>
      <c r="N20" s="63"/>
    </row>
    <row r="21" spans="1:14" x14ac:dyDescent="0.35">
      <c r="A21" s="7"/>
      <c r="B21" s="14">
        <v>4</v>
      </c>
      <c r="C21" s="51"/>
      <c r="D21" s="52"/>
      <c r="E21" s="53"/>
      <c r="F21" s="61"/>
      <c r="G21" s="62"/>
      <c r="H21" s="63"/>
      <c r="I21" s="61"/>
      <c r="J21" s="62"/>
      <c r="K21" s="63"/>
      <c r="L21" s="61"/>
      <c r="M21" s="62"/>
      <c r="N21" s="63"/>
    </row>
    <row r="22" spans="1:14" x14ac:dyDescent="0.35">
      <c r="A22" s="7"/>
      <c r="B22" s="14">
        <v>5</v>
      </c>
      <c r="C22" s="51"/>
      <c r="D22" s="52"/>
      <c r="E22" s="53"/>
      <c r="F22" s="61"/>
      <c r="G22" s="62"/>
      <c r="H22" s="63"/>
      <c r="I22" s="61"/>
      <c r="J22" s="62"/>
      <c r="K22" s="63"/>
      <c r="L22" s="61"/>
      <c r="M22" s="62"/>
      <c r="N22" s="63"/>
    </row>
    <row r="23" spans="1:14" x14ac:dyDescent="0.35">
      <c r="A23" s="7"/>
      <c r="B23" s="14">
        <v>6</v>
      </c>
      <c r="C23" s="51"/>
      <c r="D23" s="52"/>
      <c r="E23" s="53"/>
      <c r="F23" s="61"/>
      <c r="G23" s="62"/>
      <c r="H23" s="63"/>
      <c r="I23" s="61"/>
      <c r="J23" s="62"/>
      <c r="K23" s="63"/>
      <c r="L23" s="61"/>
      <c r="M23" s="62"/>
      <c r="N23" s="63"/>
    </row>
    <row r="24" spans="1:14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5">
      <c r="A25" s="12" t="s">
        <v>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35">
      <c r="A26" s="7"/>
      <c r="B26" s="12">
        <v>3.1</v>
      </c>
      <c r="C26" s="12" t="s">
        <v>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35">
      <c r="A27" s="7"/>
      <c r="B27" s="14">
        <v>1</v>
      </c>
      <c r="C27" s="74"/>
      <c r="D27" s="75"/>
      <c r="E27" s="76"/>
      <c r="F27" s="14">
        <v>4</v>
      </c>
      <c r="G27" s="58"/>
      <c r="H27" s="58"/>
      <c r="I27" s="58"/>
      <c r="J27" s="58"/>
      <c r="K27" s="7"/>
      <c r="L27" s="7"/>
      <c r="M27" s="7"/>
      <c r="N27" s="7"/>
    </row>
    <row r="28" spans="1:14" x14ac:dyDescent="0.35">
      <c r="A28" s="7"/>
      <c r="B28" s="14">
        <v>2</v>
      </c>
      <c r="C28" s="74"/>
      <c r="D28" s="75"/>
      <c r="E28" s="76"/>
      <c r="F28" s="14">
        <v>5</v>
      </c>
      <c r="G28" s="58"/>
      <c r="H28" s="58"/>
      <c r="I28" s="58"/>
      <c r="J28" s="58"/>
      <c r="K28" s="7"/>
      <c r="L28" s="7"/>
      <c r="M28" s="7"/>
      <c r="N28" s="7"/>
    </row>
    <row r="29" spans="1:14" x14ac:dyDescent="0.35">
      <c r="A29" s="7"/>
      <c r="B29" s="14">
        <v>3</v>
      </c>
      <c r="C29" s="58"/>
      <c r="D29" s="58"/>
      <c r="E29" s="58"/>
      <c r="F29" s="14">
        <v>6</v>
      </c>
      <c r="G29" s="58"/>
      <c r="H29" s="58"/>
      <c r="I29" s="58"/>
      <c r="J29" s="58"/>
      <c r="K29" s="7"/>
      <c r="L29" s="7"/>
      <c r="M29" s="7"/>
      <c r="N29" s="7"/>
    </row>
    <row r="30" spans="1:14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35">
      <c r="A31" s="7"/>
      <c r="B31" s="12">
        <v>3.2</v>
      </c>
      <c r="C31" s="12" t="s">
        <v>93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8.5" customHeight="1" x14ac:dyDescent="0.35">
      <c r="A32" s="7"/>
      <c r="B32" s="7"/>
      <c r="C32" s="71" t="s">
        <v>11</v>
      </c>
      <c r="D32" s="72"/>
      <c r="E32" s="73"/>
      <c r="F32" s="71" t="s">
        <v>12</v>
      </c>
      <c r="G32" s="73"/>
      <c r="H32" s="71" t="s">
        <v>13</v>
      </c>
      <c r="I32" s="73"/>
      <c r="J32" s="15" t="s">
        <v>14</v>
      </c>
      <c r="K32" s="15" t="s">
        <v>15</v>
      </c>
      <c r="L32" s="15" t="s">
        <v>16</v>
      </c>
      <c r="M32" s="81" t="s">
        <v>17</v>
      </c>
      <c r="N32" s="81"/>
    </row>
    <row r="33" spans="1:14" x14ac:dyDescent="0.35">
      <c r="A33" s="7"/>
      <c r="B33" s="14">
        <v>1</v>
      </c>
      <c r="C33" s="74"/>
      <c r="D33" s="75"/>
      <c r="E33" s="76"/>
      <c r="F33" s="69" t="str">
        <f>IF(C33=""," ",VLOOKUP($C33,'Equipment inventory'!$D$8:$J$16,2,FALSE))</f>
        <v xml:space="preserve"> </v>
      </c>
      <c r="G33" s="70"/>
      <c r="H33" s="69" t="str">
        <f>IF(C33=""," ",VLOOKUP($C33,'Equipment inventory'!$D$8:$L16,3,FALSE))</f>
        <v xml:space="preserve"> </v>
      </c>
      <c r="I33" s="70"/>
      <c r="J33" s="14" t="str">
        <f>IF(C33=""," ",VLOOKUP($C33,'Equipment inventory'!$D$8:$L16,4,FALSE))</f>
        <v xml:space="preserve"> </v>
      </c>
      <c r="K33" s="14" t="str">
        <f>IF(C33=""," ",VLOOKUP($C33,'Equipment inventory'!$D$8:$L16,5,FALSE))</f>
        <v xml:space="preserve"> </v>
      </c>
      <c r="L33" s="14" t="str">
        <f>IF(C33=""," ",VLOOKUP($C33,'Equipment inventory'!$D$8:$L16,6,FALSE))</f>
        <v xml:space="preserve"> </v>
      </c>
      <c r="M33" s="69" t="str">
        <f>IF(C33=""," ",VLOOKUP($C33,'Equipment inventory'!$D$8:$L16,7,FALSE))</f>
        <v xml:space="preserve"> </v>
      </c>
      <c r="N33" s="70"/>
    </row>
    <row r="34" spans="1:14" x14ac:dyDescent="0.35">
      <c r="A34" s="7"/>
      <c r="B34" s="14">
        <v>2</v>
      </c>
      <c r="C34" s="74"/>
      <c r="D34" s="75"/>
      <c r="E34" s="76"/>
      <c r="F34" s="69" t="str">
        <f>IF(C34=""," ",VLOOKUP($C34,'Equipment inventory'!$D$8:$J$16,2,FALSE))</f>
        <v xml:space="preserve"> </v>
      </c>
      <c r="G34" s="70"/>
      <c r="H34" s="69" t="str">
        <f>IF(C34=""," ",VLOOKUP($C34,'Equipment inventory'!$D$8:$L17,3,FALSE))</f>
        <v xml:space="preserve"> </v>
      </c>
      <c r="I34" s="70"/>
      <c r="J34" s="14" t="str">
        <f>IF(C34=""," ",VLOOKUP($C34,'Equipment inventory'!$D$8:$L17,4,FALSE))</f>
        <v xml:space="preserve"> </v>
      </c>
      <c r="K34" s="14" t="str">
        <f>IF(C34=""," ",VLOOKUP($C34,'Equipment inventory'!$D$8:$L17,5,FALSE))</f>
        <v xml:space="preserve"> </v>
      </c>
      <c r="L34" s="14" t="str">
        <f>IF(C34=""," ",VLOOKUP($C34,'Equipment inventory'!$D$8:$L17,6,FALSE))</f>
        <v xml:space="preserve"> </v>
      </c>
      <c r="M34" s="69" t="str">
        <f>IF(C34=""," ",VLOOKUP($C34,'Equipment inventory'!$D$8:$L17,7,FALSE))</f>
        <v xml:space="preserve"> </v>
      </c>
      <c r="N34" s="70"/>
    </row>
    <row r="35" spans="1:14" x14ac:dyDescent="0.35">
      <c r="A35" s="7"/>
      <c r="B35" s="14">
        <v>3</v>
      </c>
      <c r="C35" s="74"/>
      <c r="D35" s="75"/>
      <c r="E35" s="76"/>
      <c r="F35" s="69" t="str">
        <f>IF(C35=""," ",VLOOKUP($C35,'Equipment inventory'!$D$8:$J$16,2,FALSE))</f>
        <v xml:space="preserve"> </v>
      </c>
      <c r="G35" s="70"/>
      <c r="H35" s="69" t="str">
        <f>IF(C35=""," ",VLOOKUP($C35,'Equipment inventory'!$D$8:$L18,3,FALSE))</f>
        <v xml:space="preserve"> </v>
      </c>
      <c r="I35" s="70"/>
      <c r="J35" s="14" t="str">
        <f>IF(C35=""," ",VLOOKUP($C35,'Equipment inventory'!$D$8:$L18,4,FALSE))</f>
        <v xml:space="preserve"> </v>
      </c>
      <c r="K35" s="14" t="str">
        <f>IF(C35=""," ",VLOOKUP($C35,'Equipment inventory'!$D$8:$L18,5,FALSE))</f>
        <v xml:space="preserve"> </v>
      </c>
      <c r="L35" s="14" t="str">
        <f>IF(C35=""," ",VLOOKUP($C35,'Equipment inventory'!$D$8:$L18,6,FALSE))</f>
        <v xml:space="preserve"> </v>
      </c>
      <c r="M35" s="69" t="str">
        <f>IF(C35=""," ",VLOOKUP($C35,'Equipment inventory'!$D$8:$L18,7,FALSE))</f>
        <v xml:space="preserve"> </v>
      </c>
      <c r="N35" s="70"/>
    </row>
    <row r="36" spans="1:14" x14ac:dyDescent="0.35">
      <c r="A36" s="7"/>
      <c r="B36" s="14">
        <v>4</v>
      </c>
      <c r="C36" s="74"/>
      <c r="D36" s="75"/>
      <c r="E36" s="76"/>
      <c r="F36" s="69" t="str">
        <f>IF(C36=""," ",VLOOKUP($C36,'Equipment inventory'!$D$8:$J$16,2,FALSE))</f>
        <v xml:space="preserve"> </v>
      </c>
      <c r="G36" s="70"/>
      <c r="H36" s="69" t="str">
        <f>IF(C36=""," ",VLOOKUP($C36,'Equipment inventory'!$D$8:$L19,3,FALSE))</f>
        <v xml:space="preserve"> </v>
      </c>
      <c r="I36" s="70"/>
      <c r="J36" s="14" t="str">
        <f>IF(C36=""," ",VLOOKUP($C36,'Equipment inventory'!$D$8:$L19,4,FALSE))</f>
        <v xml:space="preserve"> </v>
      </c>
      <c r="K36" s="14" t="str">
        <f>IF(C36=""," ",VLOOKUP($C36,'Equipment inventory'!$D$8:$L19,5,FALSE))</f>
        <v xml:space="preserve"> </v>
      </c>
      <c r="L36" s="14" t="str">
        <f>IF(C36=""," ",VLOOKUP($C36,'Equipment inventory'!$D$8:$L19,6,FALSE))</f>
        <v xml:space="preserve"> </v>
      </c>
      <c r="M36" s="69" t="str">
        <f>IF(C36=""," ",VLOOKUP($C36,'Equipment inventory'!$D$8:$L19,7,FALSE))</f>
        <v xml:space="preserve"> </v>
      </c>
      <c r="N36" s="70"/>
    </row>
    <row r="37" spans="1:14" x14ac:dyDescent="0.35">
      <c r="A37" s="7"/>
      <c r="B37" s="14">
        <v>5</v>
      </c>
      <c r="C37" s="74"/>
      <c r="D37" s="75"/>
      <c r="E37" s="76"/>
      <c r="F37" s="69" t="str">
        <f>IF(C37=""," ",VLOOKUP($C37,'Equipment inventory'!$D$8:$J$16,2,FALSE))</f>
        <v xml:space="preserve"> </v>
      </c>
      <c r="G37" s="70"/>
      <c r="H37" s="69" t="str">
        <f>IF(C37=""," ",VLOOKUP($C37,'Equipment inventory'!$D$8:$L20,3,FALSE))</f>
        <v xml:space="preserve"> </v>
      </c>
      <c r="I37" s="70"/>
      <c r="J37" s="14" t="str">
        <f>IF(C37=""," ",VLOOKUP($C37,'Equipment inventory'!$D$8:$L20,4,FALSE))</f>
        <v xml:space="preserve"> </v>
      </c>
      <c r="K37" s="14" t="str">
        <f>IF(C37=""," ",VLOOKUP($C37,'Equipment inventory'!$D$8:$L20,5,FALSE))</f>
        <v xml:space="preserve"> </v>
      </c>
      <c r="L37" s="14" t="str">
        <f>IF(C37=""," ",VLOOKUP($C37,'Equipment inventory'!$D$8:$L20,6,FALSE))</f>
        <v xml:space="preserve"> </v>
      </c>
      <c r="M37" s="69" t="str">
        <f>IF(C37=""," ",VLOOKUP($C37,'Equipment inventory'!$D$8:$L20,7,FALSE))</f>
        <v xml:space="preserve"> </v>
      </c>
      <c r="N37" s="70"/>
    </row>
    <row r="38" spans="1:14" x14ac:dyDescent="0.35">
      <c r="A38" s="7"/>
      <c r="B38" s="14">
        <v>6</v>
      </c>
      <c r="C38" s="74"/>
      <c r="D38" s="75"/>
      <c r="E38" s="76"/>
      <c r="F38" s="69" t="str">
        <f>IF(C38=""," ",VLOOKUP($C38,'Equipment inventory'!$D$8:$J$16,2,FALSE))</f>
        <v xml:space="preserve"> </v>
      </c>
      <c r="G38" s="70"/>
      <c r="H38" s="69" t="str">
        <f>IF(C38=""," ",VLOOKUP($C38,'Equipment inventory'!$D$8:$L21,3,FALSE))</f>
        <v xml:space="preserve"> </v>
      </c>
      <c r="I38" s="70"/>
      <c r="J38" s="14" t="str">
        <f>IF(C38=""," ",VLOOKUP($C38,'Equipment inventory'!$D$8:$L21,4,FALSE))</f>
        <v xml:space="preserve"> </v>
      </c>
      <c r="K38" s="14" t="str">
        <f>IF(C38=""," ",VLOOKUP($C38,'Equipment inventory'!$D$8:$L21,5,FALSE))</f>
        <v xml:space="preserve"> </v>
      </c>
      <c r="L38" s="14" t="str">
        <f>IF(C38=""," ",VLOOKUP($C38,'Equipment inventory'!$D$8:$L21,6,FALSE))</f>
        <v xml:space="preserve"> </v>
      </c>
      <c r="M38" s="69" t="str">
        <f>IF(C38=""," ",VLOOKUP($C38,'Equipment inventory'!$D$8:$L21,7,FALSE))</f>
        <v xml:space="preserve"> </v>
      </c>
      <c r="N38" s="70"/>
    </row>
    <row r="39" spans="1:14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35">
      <c r="A40" s="7"/>
      <c r="B40" s="12">
        <v>3.3</v>
      </c>
      <c r="C40" s="12" t="s">
        <v>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35">
      <c r="A41" s="7"/>
      <c r="B41" s="16"/>
      <c r="C41" s="78" t="s">
        <v>65</v>
      </c>
      <c r="D41" s="79"/>
      <c r="E41" s="79"/>
      <c r="F41" s="79"/>
      <c r="G41" s="79"/>
      <c r="H41" s="80"/>
      <c r="I41" s="77" t="s">
        <v>66</v>
      </c>
      <c r="J41" s="77"/>
      <c r="K41" s="77"/>
      <c r="L41" s="77"/>
      <c r="M41" s="77"/>
      <c r="N41" s="77"/>
    </row>
    <row r="42" spans="1:14" s="3" customFormat="1" x14ac:dyDescent="0.35">
      <c r="A42" s="7"/>
      <c r="B42" s="14">
        <v>1</v>
      </c>
      <c r="C42" s="58"/>
      <c r="D42" s="58"/>
      <c r="E42" s="58"/>
      <c r="F42" s="58"/>
      <c r="G42" s="58"/>
      <c r="H42" s="58"/>
      <c r="I42" s="89" t="str">
        <f>IF(C42=""," ",LOOKUP(C42,'Equipment inventory'!C25:D31))</f>
        <v xml:space="preserve"> </v>
      </c>
      <c r="J42" s="89"/>
      <c r="K42" s="89"/>
      <c r="L42" s="89"/>
      <c r="M42" s="89"/>
      <c r="N42" s="70"/>
    </row>
    <row r="43" spans="1:14" s="3" customFormat="1" x14ac:dyDescent="0.35">
      <c r="A43" s="7"/>
      <c r="B43" s="14">
        <v>2</v>
      </c>
      <c r="C43" s="58"/>
      <c r="D43" s="58"/>
      <c r="E43" s="58"/>
      <c r="F43" s="58"/>
      <c r="G43" s="58"/>
      <c r="H43" s="58"/>
      <c r="I43" s="89" t="str">
        <f>IF(C43=""," ",LOOKUP(C43,'Equipment inventory'!C26:D32))</f>
        <v xml:space="preserve"> </v>
      </c>
      <c r="J43" s="89"/>
      <c r="K43" s="89"/>
      <c r="L43" s="89"/>
      <c r="M43" s="89"/>
      <c r="N43" s="70"/>
    </row>
    <row r="44" spans="1:14" s="3" customFormat="1" x14ac:dyDescent="0.35">
      <c r="A44" s="7"/>
      <c r="B44" s="14">
        <v>3</v>
      </c>
      <c r="C44" s="58"/>
      <c r="D44" s="58"/>
      <c r="E44" s="58"/>
      <c r="F44" s="58"/>
      <c r="G44" s="58"/>
      <c r="H44" s="58"/>
      <c r="I44" s="89" t="str">
        <f>IF(C44=""," ",LOOKUP(C44,'Equipment inventory'!C27:D33))</f>
        <v xml:space="preserve"> </v>
      </c>
      <c r="J44" s="89"/>
      <c r="K44" s="89"/>
      <c r="L44" s="89"/>
      <c r="M44" s="89"/>
      <c r="N44" s="70"/>
    </row>
    <row r="45" spans="1:14" s="3" customFormat="1" x14ac:dyDescent="0.35">
      <c r="A45" s="7"/>
      <c r="B45" s="14">
        <v>4</v>
      </c>
      <c r="C45" s="58"/>
      <c r="D45" s="58"/>
      <c r="E45" s="58"/>
      <c r="F45" s="58"/>
      <c r="G45" s="58"/>
      <c r="H45" s="58"/>
      <c r="I45" s="89" t="str">
        <f>IF(C45=""," ",LOOKUP(C45,'Equipment inventory'!C28:D34))</f>
        <v xml:space="preserve"> </v>
      </c>
      <c r="J45" s="89"/>
      <c r="K45" s="89"/>
      <c r="L45" s="89"/>
      <c r="M45" s="89"/>
      <c r="N45" s="70"/>
    </row>
    <row r="46" spans="1:14" s="3" customFormat="1" x14ac:dyDescent="0.35">
      <c r="A46" s="7"/>
      <c r="B46" s="14">
        <v>5</v>
      </c>
      <c r="C46" s="58"/>
      <c r="D46" s="58"/>
      <c r="E46" s="58"/>
      <c r="F46" s="58"/>
      <c r="G46" s="58"/>
      <c r="H46" s="58"/>
      <c r="I46" s="89" t="str">
        <f>IF(C46=""," ",LOOKUP(C46,'Equipment inventory'!C29:D35))</f>
        <v xml:space="preserve"> </v>
      </c>
      <c r="J46" s="89"/>
      <c r="K46" s="89"/>
      <c r="L46" s="89"/>
      <c r="M46" s="89"/>
      <c r="N46" s="70"/>
    </row>
    <row r="47" spans="1:14" s="3" customFormat="1" x14ac:dyDescent="0.35">
      <c r="A47" s="7"/>
      <c r="B47" s="14">
        <v>6</v>
      </c>
      <c r="C47" s="58"/>
      <c r="D47" s="58"/>
      <c r="E47" s="58"/>
      <c r="F47" s="58"/>
      <c r="G47" s="58"/>
      <c r="H47" s="58"/>
      <c r="I47" s="89" t="str">
        <f>IF(C47=""," ",LOOKUP(C47,'Equipment inventory'!C30:D36))</f>
        <v xml:space="preserve"> </v>
      </c>
      <c r="J47" s="89"/>
      <c r="K47" s="89"/>
      <c r="L47" s="89"/>
      <c r="M47" s="89"/>
      <c r="N47" s="70"/>
    </row>
    <row r="48" spans="1:14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sheetProtection algorithmName="SHA-512" hashValue="N3jxGL41zVECQfoeKcJh3NjIaktmu9TcHSn1M4bp6qjfTcjhMEgRPUg7xlv3jCPo+Zmz0kjUdu/qwM9o0zZsQA==" saltValue="Q99Gsfde9NoWhuRyVYOk/w==" spinCount="100000" sheet="1" objects="1" scenarios="1" selectLockedCells="1"/>
  <protectedRanges>
    <protectedRange sqref="C18:E23" name="Users_1"/>
  </protectedRanges>
  <mergeCells count="82">
    <mergeCell ref="I47:N47"/>
    <mergeCell ref="G27:J27"/>
    <mergeCell ref="G28:J28"/>
    <mergeCell ref="G29:J29"/>
    <mergeCell ref="I41:N41"/>
    <mergeCell ref="I42:N42"/>
    <mergeCell ref="I43:N43"/>
    <mergeCell ref="I44:N44"/>
    <mergeCell ref="I45:N45"/>
    <mergeCell ref="C47:H47"/>
    <mergeCell ref="H38:I38"/>
    <mergeCell ref="M32:N32"/>
    <mergeCell ref="M33:N33"/>
    <mergeCell ref="M34:N34"/>
    <mergeCell ref="M35:N35"/>
    <mergeCell ref="M36:N36"/>
    <mergeCell ref="M37:N37"/>
    <mergeCell ref="M38:N38"/>
    <mergeCell ref="H32:I32"/>
    <mergeCell ref="H33:I33"/>
    <mergeCell ref="H34:I34"/>
    <mergeCell ref="H35:I35"/>
    <mergeCell ref="H36:I36"/>
    <mergeCell ref="H37:I37"/>
    <mergeCell ref="L23:N23"/>
    <mergeCell ref="C43:H43"/>
    <mergeCell ref="C44:H44"/>
    <mergeCell ref="C45:H45"/>
    <mergeCell ref="C41:H41"/>
    <mergeCell ref="F37:G37"/>
    <mergeCell ref="F38:G38"/>
    <mergeCell ref="C35:E35"/>
    <mergeCell ref="C36:E36"/>
    <mergeCell ref="C37:E37"/>
    <mergeCell ref="C38:E38"/>
    <mergeCell ref="F35:G35"/>
    <mergeCell ref="F36:G36"/>
    <mergeCell ref="F32:G32"/>
    <mergeCell ref="F33:G33"/>
    <mergeCell ref="C46:H46"/>
    <mergeCell ref="C42:H42"/>
    <mergeCell ref="I46:N46"/>
    <mergeCell ref="F34:G34"/>
    <mergeCell ref="C32:E32"/>
    <mergeCell ref="C33:E33"/>
    <mergeCell ref="C34:E34"/>
    <mergeCell ref="A1:N4"/>
    <mergeCell ref="A6:N6"/>
    <mergeCell ref="C27:E27"/>
    <mergeCell ref="C28:E28"/>
    <mergeCell ref="C29:E29"/>
    <mergeCell ref="L21:N21"/>
    <mergeCell ref="I22:K22"/>
    <mergeCell ref="L22:N22"/>
    <mergeCell ref="I23:K23"/>
    <mergeCell ref="I20:K20"/>
    <mergeCell ref="F23:H23"/>
    <mergeCell ref="I17:K17"/>
    <mergeCell ref="L17:N17"/>
    <mergeCell ref="I18:K18"/>
    <mergeCell ref="L18:N18"/>
    <mergeCell ref="I19:K19"/>
    <mergeCell ref="L19:N19"/>
    <mergeCell ref="L20:N20"/>
    <mergeCell ref="I21:K21"/>
    <mergeCell ref="F19:H19"/>
    <mergeCell ref="F20:H20"/>
    <mergeCell ref="F21:H21"/>
    <mergeCell ref="C23:E23"/>
    <mergeCell ref="C17:E17"/>
    <mergeCell ref="F13:H13"/>
    <mergeCell ref="C9:D9"/>
    <mergeCell ref="C13:D13"/>
    <mergeCell ref="C15:D15"/>
    <mergeCell ref="C18:E18"/>
    <mergeCell ref="F17:H17"/>
    <mergeCell ref="F18:H18"/>
    <mergeCell ref="F22:H22"/>
    <mergeCell ref="C20:E20"/>
    <mergeCell ref="C19:E19"/>
    <mergeCell ref="C21:E21"/>
    <mergeCell ref="C22:E22"/>
  </mergeCells>
  <dataValidations count="3">
    <dataValidation type="list" allowBlank="1" showInputMessage="1" showErrorMessage="1" sqref="C27:E29 G27:G29" xr:uid="{B2AA0BE9-9AB7-45EE-BF33-5BD35F43ECC2}">
      <formula1>equipment</formula1>
    </dataValidation>
    <dataValidation type="list" allowBlank="1" showInputMessage="1" showErrorMessage="1" sqref="C33:C38" xr:uid="{DB28D27C-7EA1-4EA3-A6AB-D715195178AC}">
      <formula1>Column</formula1>
    </dataValidation>
    <dataValidation type="list" allowBlank="1" showInputMessage="1" showErrorMessage="1" sqref="C42:C47" xr:uid="{DF3009D9-DD6D-42E6-A2BF-F12364DEFEBF}">
      <formula1>Demand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B5A6-13D7-49D3-A80B-1B0C655F0045}">
  <dimension ref="A1:K48"/>
  <sheetViews>
    <sheetView zoomScale="90" zoomScaleNormal="90" workbookViewId="0">
      <selection activeCell="F28" sqref="F28"/>
    </sheetView>
  </sheetViews>
  <sheetFormatPr defaultRowHeight="14.5" x14ac:dyDescent="0.35"/>
  <cols>
    <col min="1" max="1" width="2.81640625" style="3" customWidth="1"/>
    <col min="2" max="2" width="34.81640625" bestFit="1" customWidth="1"/>
    <col min="3" max="3" width="13.453125" customWidth="1"/>
    <col min="4" max="4" width="26.26953125" bestFit="1" customWidth="1"/>
    <col min="5" max="5" width="10.81640625" bestFit="1" customWidth="1"/>
    <col min="6" max="6" width="17.81640625" bestFit="1" customWidth="1"/>
    <col min="7" max="7" width="9.81640625" bestFit="1" customWidth="1"/>
    <col min="8" max="8" width="12.453125" bestFit="1" customWidth="1"/>
    <col min="9" max="9" width="11.26953125" bestFit="1" customWidth="1"/>
    <col min="10" max="10" width="13.90625" bestFit="1" customWidth="1"/>
    <col min="11" max="11" width="3.1796875" customWidth="1"/>
  </cols>
  <sheetData>
    <row r="1" spans="1:11" s="3" customFormat="1" x14ac:dyDescent="0.35">
      <c r="A1" s="7"/>
      <c r="B1" s="88" t="s">
        <v>72</v>
      </c>
      <c r="C1" s="64"/>
      <c r="D1" s="64"/>
      <c r="E1" s="64"/>
      <c r="F1" s="64"/>
      <c r="G1" s="64"/>
      <c r="H1" s="64"/>
      <c r="I1" s="64"/>
      <c r="J1" s="64"/>
      <c r="K1" s="7"/>
    </row>
    <row r="2" spans="1:11" s="3" customFormat="1" x14ac:dyDescent="0.35">
      <c r="A2" s="7"/>
      <c r="B2" s="64"/>
      <c r="C2" s="64"/>
      <c r="D2" s="64"/>
      <c r="E2" s="64"/>
      <c r="F2" s="64"/>
      <c r="G2" s="64"/>
      <c r="H2" s="64"/>
      <c r="I2" s="64"/>
      <c r="J2" s="64"/>
      <c r="K2" s="7"/>
    </row>
    <row r="3" spans="1:11" s="3" customFormat="1" x14ac:dyDescent="0.35">
      <c r="A3" s="7"/>
      <c r="B3" s="64"/>
      <c r="C3" s="64"/>
      <c r="D3" s="64"/>
      <c r="E3" s="64"/>
      <c r="F3" s="64"/>
      <c r="G3" s="64"/>
      <c r="H3" s="64"/>
      <c r="I3" s="64"/>
      <c r="J3" s="64"/>
      <c r="K3" s="7"/>
    </row>
    <row r="4" spans="1:11" x14ac:dyDescent="0.35">
      <c r="A4" s="7"/>
      <c r="B4" s="64"/>
      <c r="C4" s="64"/>
      <c r="D4" s="64"/>
      <c r="E4" s="64"/>
      <c r="F4" s="64"/>
      <c r="G4" s="64"/>
      <c r="H4" s="64"/>
      <c r="I4" s="64"/>
      <c r="J4" s="64"/>
      <c r="K4" s="7"/>
    </row>
    <row r="5" spans="1:11" s="3" customFormat="1" ht="21.5" thickBot="1" x14ac:dyDescent="0.55000000000000004">
      <c r="A5" s="7"/>
      <c r="B5" s="18"/>
      <c r="C5" s="18"/>
      <c r="D5" s="18"/>
      <c r="E5" s="18"/>
      <c r="F5" s="18"/>
      <c r="G5" s="18"/>
      <c r="H5" s="18"/>
      <c r="I5" s="18"/>
      <c r="J5" s="18"/>
      <c r="K5" s="7"/>
    </row>
    <row r="6" spans="1:11" ht="15" thickBot="1" x14ac:dyDescent="0.4">
      <c r="A6" s="7"/>
      <c r="B6" s="19" t="s">
        <v>10</v>
      </c>
      <c r="C6" s="7"/>
      <c r="D6" s="82" t="s">
        <v>94</v>
      </c>
      <c r="E6" s="83"/>
      <c r="F6" s="83"/>
      <c r="G6" s="83"/>
      <c r="H6" s="83"/>
      <c r="I6" s="83"/>
      <c r="J6" s="84"/>
      <c r="K6" s="7"/>
    </row>
    <row r="7" spans="1:11" ht="15" thickBot="1" x14ac:dyDescent="0.4">
      <c r="A7" s="7"/>
      <c r="B7" s="23" t="s">
        <v>79</v>
      </c>
      <c r="C7" s="7"/>
      <c r="D7" s="6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5" t="s">
        <v>17</v>
      </c>
      <c r="K7" s="7"/>
    </row>
    <row r="8" spans="1:11" x14ac:dyDescent="0.35">
      <c r="A8" s="7"/>
      <c r="B8" s="24" t="s">
        <v>78</v>
      </c>
      <c r="C8" s="7"/>
      <c r="D8" s="25" t="s">
        <v>18</v>
      </c>
      <c r="E8" s="26" t="s">
        <v>19</v>
      </c>
      <c r="F8" s="27" t="s">
        <v>20</v>
      </c>
      <c r="G8" s="27" t="s">
        <v>21</v>
      </c>
      <c r="H8" s="27" t="s">
        <v>22</v>
      </c>
      <c r="I8" s="27" t="s">
        <v>23</v>
      </c>
      <c r="J8" s="28" t="s">
        <v>24</v>
      </c>
      <c r="K8" s="7"/>
    </row>
    <row r="9" spans="1:11" x14ac:dyDescent="0.35">
      <c r="A9" s="7"/>
      <c r="B9" s="24" t="s">
        <v>77</v>
      </c>
      <c r="C9" s="7"/>
      <c r="D9" s="29" t="s">
        <v>25</v>
      </c>
      <c r="E9" s="30" t="s">
        <v>26</v>
      </c>
      <c r="F9" s="31" t="s">
        <v>20</v>
      </c>
      <c r="G9" s="31" t="s">
        <v>21</v>
      </c>
      <c r="H9" s="31" t="s">
        <v>22</v>
      </c>
      <c r="I9" s="31" t="s">
        <v>23</v>
      </c>
      <c r="J9" s="32" t="s">
        <v>27</v>
      </c>
      <c r="K9" s="7"/>
    </row>
    <row r="10" spans="1:11" x14ac:dyDescent="0.35">
      <c r="A10" s="7"/>
      <c r="B10" s="24" t="s">
        <v>76</v>
      </c>
      <c r="C10" s="7"/>
      <c r="D10" s="29" t="s">
        <v>28</v>
      </c>
      <c r="E10" s="30" t="s">
        <v>29</v>
      </c>
      <c r="F10" s="31" t="s">
        <v>20</v>
      </c>
      <c r="G10" s="31" t="s">
        <v>21</v>
      </c>
      <c r="H10" s="31" t="s">
        <v>22</v>
      </c>
      <c r="I10" s="31" t="s">
        <v>23</v>
      </c>
      <c r="J10" s="32" t="s">
        <v>27</v>
      </c>
      <c r="K10" s="7"/>
    </row>
    <row r="11" spans="1:11" x14ac:dyDescent="0.35">
      <c r="A11" s="7"/>
      <c r="B11" s="24" t="s">
        <v>75</v>
      </c>
      <c r="C11" s="7"/>
      <c r="D11" s="29" t="s">
        <v>30</v>
      </c>
      <c r="E11" s="30" t="s">
        <v>31</v>
      </c>
      <c r="F11" s="31" t="s">
        <v>20</v>
      </c>
      <c r="G11" s="31" t="s">
        <v>32</v>
      </c>
      <c r="H11" s="31" t="s">
        <v>33</v>
      </c>
      <c r="I11" s="31" t="s">
        <v>34</v>
      </c>
      <c r="J11" s="32" t="s">
        <v>35</v>
      </c>
      <c r="K11" s="7"/>
    </row>
    <row r="12" spans="1:11" x14ac:dyDescent="0.35">
      <c r="A12" s="7"/>
      <c r="B12" s="24" t="s">
        <v>74</v>
      </c>
      <c r="C12" s="7"/>
      <c r="D12" s="29" t="s">
        <v>36</v>
      </c>
      <c r="E12" s="30" t="s">
        <v>37</v>
      </c>
      <c r="F12" s="31" t="s">
        <v>38</v>
      </c>
      <c r="G12" s="31" t="s">
        <v>39</v>
      </c>
      <c r="H12" s="31" t="s">
        <v>40</v>
      </c>
      <c r="I12" s="31" t="s">
        <v>41</v>
      </c>
      <c r="J12" s="32" t="s">
        <v>35</v>
      </c>
      <c r="K12" s="7"/>
    </row>
    <row r="13" spans="1:11" x14ac:dyDescent="0.35">
      <c r="A13" s="7"/>
      <c r="B13" s="24" t="s">
        <v>73</v>
      </c>
      <c r="C13" s="7"/>
      <c r="D13" s="29" t="s">
        <v>42</v>
      </c>
      <c r="E13" s="30" t="s">
        <v>43</v>
      </c>
      <c r="F13" s="31" t="s">
        <v>38</v>
      </c>
      <c r="G13" s="31" t="s">
        <v>21</v>
      </c>
      <c r="H13" s="31" t="s">
        <v>22</v>
      </c>
      <c r="I13" s="31" t="s">
        <v>44</v>
      </c>
      <c r="J13" s="32" t="s">
        <v>24</v>
      </c>
      <c r="K13" s="7"/>
    </row>
    <row r="14" spans="1:11" x14ac:dyDescent="0.35">
      <c r="A14" s="7"/>
      <c r="B14" s="33" t="s">
        <v>8</v>
      </c>
      <c r="C14" s="7"/>
      <c r="D14" s="29" t="s">
        <v>45</v>
      </c>
      <c r="E14" s="30" t="s">
        <v>46</v>
      </c>
      <c r="F14" s="31" t="s">
        <v>47</v>
      </c>
      <c r="G14" s="31" t="s">
        <v>32</v>
      </c>
      <c r="H14" s="31" t="s">
        <v>33</v>
      </c>
      <c r="I14" s="31" t="s">
        <v>34</v>
      </c>
      <c r="J14" s="32" t="s">
        <v>35</v>
      </c>
      <c r="K14" s="7"/>
    </row>
    <row r="15" spans="1:11" x14ac:dyDescent="0.35">
      <c r="A15" s="7"/>
      <c r="B15" s="24" t="s">
        <v>80</v>
      </c>
      <c r="C15" s="7"/>
      <c r="D15" s="29" t="s">
        <v>48</v>
      </c>
      <c r="E15" s="30" t="s">
        <v>49</v>
      </c>
      <c r="F15" s="31" t="s">
        <v>47</v>
      </c>
      <c r="G15" s="31" t="s">
        <v>21</v>
      </c>
      <c r="H15" s="31" t="s">
        <v>50</v>
      </c>
      <c r="I15" s="31" t="s">
        <v>23</v>
      </c>
      <c r="J15" s="32" t="s">
        <v>51</v>
      </c>
      <c r="K15" s="7"/>
    </row>
    <row r="16" spans="1:11" ht="15" thickBot="1" x14ac:dyDescent="0.4">
      <c r="A16" s="7"/>
      <c r="B16" s="24" t="s">
        <v>81</v>
      </c>
      <c r="C16" s="7"/>
      <c r="D16" s="34" t="s">
        <v>52</v>
      </c>
      <c r="E16" s="35" t="s">
        <v>53</v>
      </c>
      <c r="F16" s="36" t="s">
        <v>47</v>
      </c>
      <c r="G16" s="36" t="s">
        <v>21</v>
      </c>
      <c r="H16" s="36" t="s">
        <v>54</v>
      </c>
      <c r="I16" s="36" t="s">
        <v>23</v>
      </c>
      <c r="J16" s="37" t="s">
        <v>51</v>
      </c>
      <c r="K16" s="7"/>
    </row>
    <row r="17" spans="1:11" x14ac:dyDescent="0.35">
      <c r="A17" s="7"/>
      <c r="B17" s="24" t="s">
        <v>82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35">
      <c r="A18" s="7"/>
      <c r="B18" s="38" t="s">
        <v>83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35">
      <c r="A19" s="7"/>
      <c r="B19" s="38" t="s">
        <v>84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35">
      <c r="A20" s="7"/>
      <c r="B20" s="38" t="s">
        <v>9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" thickBot="1" x14ac:dyDescent="0.4">
      <c r="A21" s="7"/>
      <c r="B21" s="39" t="s">
        <v>85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s="3" customFormat="1" ht="15" thickBot="1" x14ac:dyDescent="0.4">
      <c r="A22" s="7"/>
      <c r="B22" s="40"/>
      <c r="C22" s="7"/>
      <c r="D22" s="7"/>
      <c r="E22" s="7"/>
      <c r="F22" s="7"/>
      <c r="G22" s="7"/>
      <c r="H22" s="7"/>
      <c r="I22" s="7"/>
      <c r="J22" s="7"/>
      <c r="K22" s="7"/>
    </row>
    <row r="23" spans="1:11" s="3" customFormat="1" ht="47.5" customHeight="1" thickBot="1" x14ac:dyDescent="0.4">
      <c r="A23" s="7"/>
      <c r="B23" s="85" t="s">
        <v>63</v>
      </c>
      <c r="C23" s="86"/>
      <c r="D23" s="87"/>
      <c r="E23" s="7"/>
      <c r="F23" s="7"/>
      <c r="G23" s="7"/>
      <c r="H23" s="7"/>
      <c r="I23" s="7"/>
      <c r="J23" s="7"/>
      <c r="K23" s="7"/>
    </row>
    <row r="24" spans="1:11" s="3" customFormat="1" ht="15" thickBot="1" x14ac:dyDescent="0.4">
      <c r="A24" s="7"/>
      <c r="B24" s="20" t="s">
        <v>64</v>
      </c>
      <c r="C24" s="21" t="s">
        <v>65</v>
      </c>
      <c r="D24" s="22" t="s">
        <v>66</v>
      </c>
      <c r="E24" s="7"/>
      <c r="F24" s="7"/>
      <c r="G24" s="7"/>
      <c r="H24" s="7"/>
      <c r="I24" s="7"/>
      <c r="J24" s="7"/>
      <c r="K24" s="7"/>
    </row>
    <row r="25" spans="1:11" s="3" customFormat="1" ht="69.5" customHeight="1" x14ac:dyDescent="0.35">
      <c r="A25" s="7"/>
      <c r="B25" s="41"/>
      <c r="C25" s="42" t="s">
        <v>69</v>
      </c>
      <c r="D25" s="43" t="s">
        <v>68</v>
      </c>
      <c r="E25" s="7"/>
      <c r="F25" s="7"/>
      <c r="G25" s="7"/>
      <c r="H25" s="7"/>
      <c r="I25" s="7"/>
      <c r="J25" s="7"/>
      <c r="K25" s="7"/>
    </row>
    <row r="26" spans="1:11" s="3" customFormat="1" ht="90.5" customHeight="1" x14ac:dyDescent="0.35">
      <c r="A26" s="7"/>
      <c r="B26" s="44"/>
      <c r="C26" s="45" t="s">
        <v>55</v>
      </c>
      <c r="D26" s="46" t="s">
        <v>70</v>
      </c>
      <c r="E26" s="7"/>
      <c r="F26" s="7"/>
      <c r="G26" s="7"/>
      <c r="H26" s="7"/>
      <c r="I26" s="7"/>
      <c r="J26" s="7"/>
      <c r="K26" s="7"/>
    </row>
    <row r="27" spans="1:11" s="3" customFormat="1" ht="74.5" customHeight="1" x14ac:dyDescent="0.35">
      <c r="A27" s="7"/>
      <c r="B27" s="44"/>
      <c r="C27" s="45" t="s">
        <v>67</v>
      </c>
      <c r="D27" s="46" t="s">
        <v>56</v>
      </c>
      <c r="E27" s="7"/>
      <c r="F27" s="7"/>
      <c r="G27" s="7"/>
      <c r="H27" s="7"/>
      <c r="I27" s="7"/>
      <c r="J27" s="7"/>
      <c r="K27" s="7"/>
    </row>
    <row r="28" spans="1:11" s="3" customFormat="1" ht="119" customHeight="1" x14ac:dyDescent="0.35">
      <c r="A28" s="7"/>
      <c r="B28" s="44"/>
      <c r="C28" s="45" t="s">
        <v>57</v>
      </c>
      <c r="D28" s="46" t="s">
        <v>58</v>
      </c>
      <c r="E28" s="7"/>
      <c r="F28" s="7"/>
      <c r="G28" s="7"/>
      <c r="H28" s="7"/>
      <c r="I28" s="7"/>
      <c r="J28" s="7"/>
      <c r="K28" s="7"/>
    </row>
    <row r="29" spans="1:11" s="3" customFormat="1" ht="104.5" customHeight="1" x14ac:dyDescent="0.35">
      <c r="A29" s="7"/>
      <c r="B29" s="44"/>
      <c r="C29" s="45" t="s">
        <v>59</v>
      </c>
      <c r="D29" s="46" t="s">
        <v>58</v>
      </c>
      <c r="E29" s="7"/>
      <c r="F29" s="7"/>
      <c r="G29" s="7"/>
      <c r="H29" s="7"/>
      <c r="I29" s="7"/>
      <c r="J29" s="7"/>
      <c r="K29" s="7"/>
    </row>
    <row r="30" spans="1:11" s="3" customFormat="1" ht="56.5" customHeight="1" x14ac:dyDescent="0.35">
      <c r="A30" s="7"/>
      <c r="B30" s="44"/>
      <c r="C30" s="45" t="s">
        <v>60</v>
      </c>
      <c r="D30" s="46" t="str">
        <f>"-"</f>
        <v>-</v>
      </c>
      <c r="E30" s="7"/>
      <c r="F30" s="7"/>
      <c r="G30" s="7"/>
      <c r="H30" s="7"/>
      <c r="I30" s="7"/>
      <c r="J30" s="7"/>
      <c r="K30" s="7"/>
    </row>
    <row r="31" spans="1:11" s="3" customFormat="1" ht="68.5" customHeight="1" thickBot="1" x14ac:dyDescent="0.4">
      <c r="A31" s="7"/>
      <c r="B31" s="47"/>
      <c r="C31" s="48" t="s">
        <v>61</v>
      </c>
      <c r="D31" s="49" t="s">
        <v>62</v>
      </c>
      <c r="E31" s="7"/>
      <c r="F31" s="7"/>
      <c r="G31" s="7"/>
      <c r="H31" s="7"/>
      <c r="I31" s="7"/>
      <c r="J31" s="7"/>
      <c r="K31" s="7"/>
    </row>
    <row r="32" spans="1:11" x14ac:dyDescent="0.35">
      <c r="A32" s="7"/>
      <c r="B32" s="7"/>
      <c r="C32" s="50"/>
      <c r="D32" s="50"/>
      <c r="E32" s="7"/>
      <c r="F32" s="7"/>
      <c r="G32" s="7"/>
      <c r="H32" s="7"/>
      <c r="I32" s="7"/>
      <c r="J32" s="7"/>
      <c r="K32" s="7"/>
    </row>
    <row r="33" spans="1:11" x14ac:dyDescent="0.35">
      <c r="A33" s="7"/>
      <c r="B33" s="7"/>
      <c r="C33" s="50"/>
      <c r="D33" s="50"/>
      <c r="E33" s="7"/>
      <c r="F33" s="7"/>
      <c r="G33" s="7"/>
      <c r="H33" s="7"/>
      <c r="I33" s="7"/>
      <c r="J33" s="7"/>
      <c r="K33" s="7"/>
    </row>
    <row r="34" spans="1:11" x14ac:dyDescent="0.35">
      <c r="A34" s="7"/>
      <c r="B34" s="7"/>
      <c r="C34" s="50"/>
      <c r="D34" s="50"/>
      <c r="E34" s="7"/>
      <c r="F34" s="7"/>
      <c r="G34" s="7"/>
      <c r="H34" s="7"/>
      <c r="I34" s="7"/>
      <c r="J34" s="7"/>
      <c r="K34" s="7"/>
    </row>
    <row r="35" spans="1:11" x14ac:dyDescent="0.35">
      <c r="C35" s="2"/>
      <c r="D35" s="2"/>
      <c r="K35" s="7"/>
    </row>
    <row r="36" spans="1:11" x14ac:dyDescent="0.35">
      <c r="C36" s="3"/>
      <c r="D36" s="3"/>
    </row>
    <row r="37" spans="1:11" x14ac:dyDescent="0.35">
      <c r="C37" s="3"/>
      <c r="D37" s="3"/>
    </row>
    <row r="38" spans="1:11" x14ac:dyDescent="0.35">
      <c r="C38" s="3"/>
      <c r="D38" s="3"/>
    </row>
    <row r="39" spans="1:11" x14ac:dyDescent="0.35">
      <c r="C39" s="3"/>
      <c r="D39" s="3"/>
    </row>
    <row r="40" spans="1:11" x14ac:dyDescent="0.35">
      <c r="C40" s="3"/>
      <c r="D40" s="3"/>
    </row>
    <row r="41" spans="1:11" x14ac:dyDescent="0.35">
      <c r="C41" s="3"/>
      <c r="D41" s="3"/>
    </row>
    <row r="42" spans="1:11" x14ac:dyDescent="0.35">
      <c r="C42" s="3"/>
      <c r="D42" s="3"/>
    </row>
    <row r="43" spans="1:11" x14ac:dyDescent="0.35">
      <c r="C43" s="3"/>
      <c r="D43" s="3"/>
    </row>
    <row r="44" spans="1:11" x14ac:dyDescent="0.35">
      <c r="C44" s="3"/>
      <c r="D44" s="3"/>
    </row>
    <row r="45" spans="1:11" x14ac:dyDescent="0.35">
      <c r="C45" s="3"/>
      <c r="D45" s="3"/>
    </row>
    <row r="46" spans="1:11" x14ac:dyDescent="0.35">
      <c r="C46" s="3"/>
      <c r="D46" s="3"/>
    </row>
    <row r="47" spans="1:11" x14ac:dyDescent="0.35">
      <c r="C47" s="3"/>
      <c r="D47" s="3"/>
    </row>
    <row r="48" spans="1:11" x14ac:dyDescent="0.35">
      <c r="C48" s="3"/>
      <c r="D48" s="3"/>
    </row>
  </sheetData>
  <sheetProtection algorithmName="SHA-512" hashValue="CyxVBjVHnOIBqwX2905Mb8OKLzPfMCgCk/qHSGsIRdxIqQESreCMdQ8SwS+Mz/86Qds4eTjqPbzjYouvDYaJIA==" saltValue="5PSMCwOTY7aTgWH5DDpg7w==" spinCount="100000" sheet="1" objects="1" scenarios="1" selectLockedCells="1" selectUnlockedCells="1"/>
  <mergeCells count="3">
    <mergeCell ref="D6:J6"/>
    <mergeCell ref="B23:D23"/>
    <mergeCell ref="B1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Protein Support labs</vt:lpstr>
      <vt:lpstr>Equipment inventory</vt:lpstr>
      <vt:lpstr>Column</vt:lpstr>
      <vt:lpstr>Demand</vt:lpstr>
      <vt:lpstr>equipment</vt:lpstr>
    </vt:vector>
  </TitlesOfParts>
  <Company>ESRF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PEYRET-GUZZON Marine</dc:creator>
  <cp:lastModifiedBy>PEYRET-GUZZON Marine</cp:lastModifiedBy>
  <cp:lastPrinted>2022-08-26T11:30:29Z</cp:lastPrinted>
  <dcterms:created xsi:type="dcterms:W3CDTF">2022-08-24T06:37:07Z</dcterms:created>
  <dcterms:modified xsi:type="dcterms:W3CDTF">2022-08-26T13:40:50Z</dcterms:modified>
</cp:coreProperties>
</file>